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D\Documents\Proposals\EU_ACTION\PRODOC\"/>
    </mc:Choice>
  </mc:AlternateContent>
  <bookViews>
    <workbookView xWindow="-120" yWindow="-120" windowWidth="29040" windowHeight="17640" firstSheet="1" activeTab="1"/>
  </bookViews>
  <sheets>
    <sheet name="REVISED TABLE (2)" sheetId="23" r:id="rId1"/>
    <sheet name="REVISED TABLE_no_details" sheetId="21" r:id="rId2"/>
    <sheet name="REVISED TABLE " sheetId="24" r:id="rId3"/>
  </sheets>
  <definedNames>
    <definedName name="_xlnm.Print_Area" localSheetId="2">'REVISED TABLE '!$A$1:$M$84</definedName>
    <definedName name="_xlnm.Print_Area" localSheetId="0">'REVISED TABLE (2)'!$A$1:$M$84</definedName>
    <definedName name="_xlnm.Print_Area" localSheetId="1">'REVISED TABLE_no_details'!$A$1:$M$84</definedName>
    <definedName name="_xlnm.Print_Titles" localSheetId="2">'REVISED TABLE '!$1:$2</definedName>
    <definedName name="_xlnm.Print_Titles" localSheetId="0">'REVISED TABLE (2)'!$1:$2</definedName>
    <definedName name="_xlnm.Print_Titles" localSheetId="1">'REVISED TABLE_no_details'!$1:$2</definedName>
    <definedName name="Z_913EDF2B_D796_4451_9DB9_A902841B443B_.wvu.PrintArea" localSheetId="2" hidden="1">'REVISED TABLE '!$A$1:$M$66</definedName>
    <definedName name="Z_913EDF2B_D796_4451_9DB9_A902841B443B_.wvu.PrintArea" localSheetId="0" hidden="1">'REVISED TABLE (2)'!$A$1:$M$66</definedName>
    <definedName name="Z_913EDF2B_D796_4451_9DB9_A902841B443B_.wvu.PrintArea" localSheetId="1" hidden="1">'REVISED TABLE_no_details'!$A$1:$M$66</definedName>
    <definedName name="Z_F1BDF3DC_3A5A_4306_8C8E_CE2E405ED839_.wvu.PrintArea" localSheetId="2" hidden="1">'REVISED TABLE '!$A$1:$M$66</definedName>
    <definedName name="Z_F1BDF3DC_3A5A_4306_8C8E_CE2E405ED839_.wvu.PrintArea" localSheetId="0" hidden="1">'REVISED TABLE (2)'!$A$1:$M$66</definedName>
    <definedName name="Z_F1BDF3DC_3A5A_4306_8C8E_CE2E405ED839_.wvu.PrintArea" localSheetId="1" hidden="1">'REVISED TABLE_no_details'!$A$1:$M$66</definedName>
  </definedNames>
  <calcPr calcId="162913"/>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67" i="24" l="1"/>
  <c r="W67" i="24"/>
  <c r="Y65" i="24"/>
  <c r="X65" i="24"/>
  <c r="W65" i="24"/>
  <c r="S65" i="24"/>
  <c r="M65" i="24"/>
  <c r="G65" i="24"/>
  <c r="AK61" i="24"/>
  <c r="AE61" i="24"/>
  <c r="X61" i="24"/>
  <c r="W61" i="24"/>
  <c r="S61" i="24"/>
  <c r="M61" i="24"/>
  <c r="Y61" i="24" s="1"/>
  <c r="E61" i="24"/>
  <c r="G61" i="24" s="1"/>
  <c r="AK60" i="24"/>
  <c r="AE60" i="24"/>
  <c r="X60" i="24"/>
  <c r="W60" i="24"/>
  <c r="S60" i="24"/>
  <c r="M60" i="24"/>
  <c r="Y60" i="24" s="1"/>
  <c r="G60" i="24"/>
  <c r="E60" i="24"/>
  <c r="AK59" i="24"/>
  <c r="AE59" i="24"/>
  <c r="X59" i="24"/>
  <c r="W59" i="24"/>
  <c r="W57" i="24" s="1"/>
  <c r="S59" i="24"/>
  <c r="M59" i="24"/>
  <c r="Y59" i="24" s="1"/>
  <c r="E59" i="24"/>
  <c r="G59" i="24" s="1"/>
  <c r="AK58" i="24"/>
  <c r="AE58" i="24"/>
  <c r="X58" i="24"/>
  <c r="X57" i="24" s="1"/>
  <c r="W58" i="24"/>
  <c r="S58" i="24"/>
  <c r="M58" i="24"/>
  <c r="Y58" i="24" s="1"/>
  <c r="G58" i="24"/>
  <c r="E58" i="24"/>
  <c r="AK57" i="24"/>
  <c r="AJ57" i="24"/>
  <c r="AI57" i="24"/>
  <c r="AI51" i="24" s="1"/>
  <c r="AD57" i="24"/>
  <c r="AE57" i="24" s="1"/>
  <c r="AC57" i="24"/>
  <c r="Y57" i="24"/>
  <c r="Q57" i="24"/>
  <c r="S57" i="24" s="1"/>
  <c r="L57" i="24"/>
  <c r="M57" i="24" s="1"/>
  <c r="K57" i="24"/>
  <c r="F57" i="24"/>
  <c r="E57" i="24"/>
  <c r="G57" i="24" s="1"/>
  <c r="AK56" i="24"/>
  <c r="AE56" i="24"/>
  <c r="X56" i="24"/>
  <c r="W56" i="24"/>
  <c r="S56" i="24"/>
  <c r="M56" i="24"/>
  <c r="G56" i="24"/>
  <c r="E56" i="24"/>
  <c r="AK55" i="24"/>
  <c r="AE55" i="24"/>
  <c r="X55" i="24"/>
  <c r="W55" i="24"/>
  <c r="S55" i="24"/>
  <c r="M55" i="24"/>
  <c r="Y55" i="24" s="1"/>
  <c r="E55" i="24"/>
  <c r="G55" i="24" s="1"/>
  <c r="AK54" i="24"/>
  <c r="AE54" i="24"/>
  <c r="X54" i="24"/>
  <c r="X52" i="24" s="1"/>
  <c r="X51" i="24" s="1"/>
  <c r="W54" i="24"/>
  <c r="S54" i="24"/>
  <c r="M54" i="24"/>
  <c r="G54" i="24"/>
  <c r="E54" i="24"/>
  <c r="AK53" i="24"/>
  <c r="AE53" i="24"/>
  <c r="X53" i="24"/>
  <c r="W53" i="24"/>
  <c r="S53" i="24"/>
  <c r="M53" i="24"/>
  <c r="Y53" i="24" s="1"/>
  <c r="E53" i="24"/>
  <c r="AJ52" i="24"/>
  <c r="AJ51" i="24" s="1"/>
  <c r="AI52" i="24"/>
  <c r="AD52" i="24"/>
  <c r="AC52" i="24"/>
  <c r="R52" i="24"/>
  <c r="Q52" i="24"/>
  <c r="K52" i="24"/>
  <c r="F52" i="24"/>
  <c r="F51" i="24" s="1"/>
  <c r="AD51" i="24"/>
  <c r="R51" i="24"/>
  <c r="L51" i="24"/>
  <c r="AK50" i="24"/>
  <c r="AE50" i="24"/>
  <c r="X50" i="24"/>
  <c r="W50" i="24"/>
  <c r="S50" i="24"/>
  <c r="M50" i="24"/>
  <c r="Y50" i="24" s="1"/>
  <c r="G50" i="24"/>
  <c r="E50" i="24"/>
  <c r="AK49" i="24"/>
  <c r="AE49" i="24"/>
  <c r="X49" i="24"/>
  <c r="W49" i="24"/>
  <c r="S49" i="24"/>
  <c r="M49" i="24"/>
  <c r="Y49" i="24" s="1"/>
  <c r="E49" i="24"/>
  <c r="AK48" i="24"/>
  <c r="AE48" i="24"/>
  <c r="X48" i="24"/>
  <c r="W48" i="24"/>
  <c r="S48" i="24"/>
  <c r="M48" i="24"/>
  <c r="Y48" i="24" s="1"/>
  <c r="G48" i="24"/>
  <c r="E48" i="24"/>
  <c r="Y47" i="24"/>
  <c r="X47" i="24"/>
  <c r="W47" i="24"/>
  <c r="E47" i="24"/>
  <c r="AK46" i="24"/>
  <c r="AE46" i="24"/>
  <c r="Y46" i="24"/>
  <c r="S46" i="24"/>
  <c r="M46" i="24"/>
  <c r="F46" i="24"/>
  <c r="AK45" i="24"/>
  <c r="AE45" i="24"/>
  <c r="X45" i="24"/>
  <c r="W45" i="24"/>
  <c r="S45" i="24"/>
  <c r="M45" i="24"/>
  <c r="Y45" i="24" s="1"/>
  <c r="E45" i="24"/>
  <c r="G45" i="24" s="1"/>
  <c r="AK44" i="24"/>
  <c r="AE44" i="24"/>
  <c r="X44" i="24"/>
  <c r="W44" i="24"/>
  <c r="S44" i="24"/>
  <c r="M44" i="24"/>
  <c r="G44" i="24"/>
  <c r="E44" i="24"/>
  <c r="AK43" i="24"/>
  <c r="AI43" i="24"/>
  <c r="AE43" i="24"/>
  <c r="AC43" i="24"/>
  <c r="S43" i="24"/>
  <c r="Q43" i="24"/>
  <c r="M43" i="24"/>
  <c r="K43" i="24"/>
  <c r="F43" i="24"/>
  <c r="E43" i="24"/>
  <c r="G43" i="24" s="1"/>
  <c r="AK42" i="24"/>
  <c r="AE42" i="24"/>
  <c r="X42" i="24"/>
  <c r="W42" i="24"/>
  <c r="S42" i="24"/>
  <c r="M42" i="24"/>
  <c r="G42" i="24"/>
  <c r="E42" i="24"/>
  <c r="AK41" i="24"/>
  <c r="AE41" i="24"/>
  <c r="X41" i="24"/>
  <c r="W41" i="24"/>
  <c r="S41" i="24"/>
  <c r="M41" i="24"/>
  <c r="Y41" i="24" s="1"/>
  <c r="E41" i="24"/>
  <c r="G41" i="24" s="1"/>
  <c r="AK40" i="24"/>
  <c r="AE40" i="24"/>
  <c r="X40" i="24"/>
  <c r="W40" i="24"/>
  <c r="S40" i="24"/>
  <c r="M40" i="24"/>
  <c r="G40" i="24"/>
  <c r="E40" i="24"/>
  <c r="AK39" i="24"/>
  <c r="AE39" i="24"/>
  <c r="X39" i="24"/>
  <c r="W39" i="24"/>
  <c r="S39" i="24"/>
  <c r="M39" i="24"/>
  <c r="Y39" i="24" s="1"/>
  <c r="E39" i="24"/>
  <c r="G39" i="24" s="1"/>
  <c r="AK38" i="24"/>
  <c r="AE38" i="24"/>
  <c r="X38" i="24"/>
  <c r="W38" i="24"/>
  <c r="S38" i="24"/>
  <c r="M38" i="24"/>
  <c r="G38" i="24"/>
  <c r="E38" i="24"/>
  <c r="AK37" i="24"/>
  <c r="AE37" i="24"/>
  <c r="X37" i="24"/>
  <c r="W37" i="24"/>
  <c r="S37" i="24"/>
  <c r="M37" i="24"/>
  <c r="Y37" i="24" s="1"/>
  <c r="E37" i="24"/>
  <c r="G37" i="24" s="1"/>
  <c r="AK36" i="24"/>
  <c r="AE36" i="24"/>
  <c r="X36" i="24"/>
  <c r="X35" i="24" s="1"/>
  <c r="W36" i="24"/>
  <c r="S36" i="24"/>
  <c r="M36" i="24"/>
  <c r="G36" i="24"/>
  <c r="E36" i="24"/>
  <c r="AK35" i="24"/>
  <c r="AJ35" i="24"/>
  <c r="AI35" i="24"/>
  <c r="AI34" i="24" s="1"/>
  <c r="AD35" i="24"/>
  <c r="AC35" i="24"/>
  <c r="R35" i="24"/>
  <c r="Q35" i="24"/>
  <c r="M35" i="24"/>
  <c r="K35" i="24"/>
  <c r="F35" i="24"/>
  <c r="AJ34" i="24"/>
  <c r="AC34" i="24"/>
  <c r="Q34" i="24"/>
  <c r="K34" i="24"/>
  <c r="M34" i="24" s="1"/>
  <c r="AK33" i="24"/>
  <c r="AE33" i="24"/>
  <c r="X33" i="24"/>
  <c r="W33" i="24"/>
  <c r="S33" i="24"/>
  <c r="M33" i="24"/>
  <c r="Y33" i="24" s="1"/>
  <c r="E33" i="24"/>
  <c r="G33" i="24" s="1"/>
  <c r="AK32" i="24"/>
  <c r="AE32" i="24"/>
  <c r="X32" i="24"/>
  <c r="W32" i="24"/>
  <c r="S32" i="24"/>
  <c r="M32" i="24"/>
  <c r="Y32" i="24" s="1"/>
  <c r="G32" i="24"/>
  <c r="E32" i="24"/>
  <c r="AK31" i="24"/>
  <c r="AE31" i="24"/>
  <c r="X31" i="24"/>
  <c r="W31" i="24"/>
  <c r="S31" i="24"/>
  <c r="M31" i="24"/>
  <c r="Y31" i="24" s="1"/>
  <c r="E31" i="24"/>
  <c r="AK30" i="24"/>
  <c r="AE30" i="24"/>
  <c r="X30" i="24"/>
  <c r="X29" i="24" s="1"/>
  <c r="W30" i="24"/>
  <c r="S30" i="24"/>
  <c r="M30" i="24"/>
  <c r="Y30" i="24" s="1"/>
  <c r="G30" i="24"/>
  <c r="E30" i="24"/>
  <c r="AJ29" i="24"/>
  <c r="AI29" i="24"/>
  <c r="AK29" i="24" s="1"/>
  <c r="AD29" i="24"/>
  <c r="AC29" i="24"/>
  <c r="AE29" i="24" s="1"/>
  <c r="W29" i="24"/>
  <c r="Y29" i="24" s="1"/>
  <c r="R29" i="24"/>
  <c r="Q29" i="24"/>
  <c r="S29" i="24" s="1"/>
  <c r="M29" i="24"/>
  <c r="L29" i="24"/>
  <c r="K29" i="24"/>
  <c r="F29" i="24"/>
  <c r="Y28" i="24"/>
  <c r="X28" i="24"/>
  <c r="W28" i="24"/>
  <c r="E28" i="24"/>
  <c r="Y27" i="24"/>
  <c r="X27" i="24"/>
  <c r="X26" i="24" s="1"/>
  <c r="W27" i="24"/>
  <c r="G27" i="24"/>
  <c r="E27" i="24"/>
  <c r="AJ26" i="24"/>
  <c r="AD26" i="24"/>
  <c r="S26" i="24"/>
  <c r="R26" i="24"/>
  <c r="Q26" i="24"/>
  <c r="M26" i="24"/>
  <c r="F26" i="24"/>
  <c r="AK25" i="24"/>
  <c r="AE25" i="24"/>
  <c r="X25" i="24"/>
  <c r="W25" i="24"/>
  <c r="S25" i="24"/>
  <c r="M25" i="24"/>
  <c r="Y25" i="24" s="1"/>
  <c r="E25" i="24"/>
  <c r="G25" i="24" s="1"/>
  <c r="AK24" i="24"/>
  <c r="AE24" i="24"/>
  <c r="X24" i="24"/>
  <c r="X22" i="24" s="1"/>
  <c r="W24" i="24"/>
  <c r="S24" i="24"/>
  <c r="M24" i="24"/>
  <c r="G24" i="24"/>
  <c r="E24" i="24"/>
  <c r="AK23" i="24"/>
  <c r="AE23" i="24"/>
  <c r="X23" i="24"/>
  <c r="W23" i="24"/>
  <c r="W22" i="24" s="1"/>
  <c r="Y22" i="24" s="1"/>
  <c r="S23" i="24"/>
  <c r="M23" i="24"/>
  <c r="Y23" i="24" s="1"/>
  <c r="E23" i="24"/>
  <c r="AJ22" i="24"/>
  <c r="AJ21" i="24" s="1"/>
  <c r="AJ20" i="24" s="1"/>
  <c r="AJ17" i="24" s="1"/>
  <c r="AI22" i="24"/>
  <c r="AD22" i="24"/>
  <c r="AC22" i="24"/>
  <c r="R22" i="24"/>
  <c r="Q22" i="24"/>
  <c r="K22" i="24"/>
  <c r="M22" i="24" s="1"/>
  <c r="F22" i="24"/>
  <c r="AD21" i="24"/>
  <c r="R21" i="24"/>
  <c r="L21" i="24"/>
  <c r="K21" i="24"/>
  <c r="F21" i="24"/>
  <c r="Y20" i="24"/>
  <c r="Y19" i="24"/>
  <c r="X19" i="24"/>
  <c r="W19" i="24"/>
  <c r="Y18" i="24"/>
  <c r="X18" i="24"/>
  <c r="W18" i="24"/>
  <c r="E18" i="24"/>
  <c r="M17" i="24"/>
  <c r="Y17" i="24" s="1"/>
  <c r="L17" i="24"/>
  <c r="Y16" i="24"/>
  <c r="X16" i="24"/>
  <c r="W16" i="24"/>
  <c r="E16" i="24"/>
  <c r="Y15" i="24"/>
  <c r="X15" i="24"/>
  <c r="W15" i="24"/>
  <c r="E15" i="24"/>
  <c r="Y14" i="24"/>
  <c r="X14" i="24"/>
  <c r="W14" i="24"/>
  <c r="E14" i="24"/>
  <c r="AG13" i="24"/>
  <c r="AA13" i="24"/>
  <c r="U13" i="24"/>
  <c r="R13" i="24"/>
  <c r="O13" i="24"/>
  <c r="I13" i="24"/>
  <c r="E13" i="24"/>
  <c r="Y12" i="24"/>
  <c r="X12" i="24"/>
  <c r="W12" i="24"/>
  <c r="E12" i="24"/>
  <c r="AK11" i="24"/>
  <c r="AI11" i="24"/>
  <c r="AE11" i="24"/>
  <c r="AC11" i="24"/>
  <c r="X11" i="24"/>
  <c r="W11" i="24"/>
  <c r="V11" i="24"/>
  <c r="S11" i="24"/>
  <c r="Q11" i="24"/>
  <c r="M11" i="24"/>
  <c r="Y11" i="24" s="1"/>
  <c r="E11" i="24"/>
  <c r="G11" i="24" s="1"/>
  <c r="C11" i="24"/>
  <c r="AK10" i="24"/>
  <c r="AI10" i="24"/>
  <c r="AE10" i="24"/>
  <c r="AC10" i="24"/>
  <c r="X10" i="24"/>
  <c r="W10" i="24"/>
  <c r="V10" i="24"/>
  <c r="S10" i="24"/>
  <c r="Q10" i="24"/>
  <c r="M10" i="24"/>
  <c r="Y10" i="24" s="1"/>
  <c r="E10" i="24"/>
  <c r="G10" i="24" s="1"/>
  <c r="C10" i="24"/>
  <c r="AK9" i="24"/>
  <c r="AI9" i="24"/>
  <c r="AE9" i="24"/>
  <c r="AC9" i="24"/>
  <c r="X9" i="24"/>
  <c r="W9" i="24"/>
  <c r="V9" i="24"/>
  <c r="S9" i="24"/>
  <c r="Y9" i="24" s="1"/>
  <c r="Q9" i="24"/>
  <c r="Q13" i="24" s="1"/>
  <c r="M9" i="24"/>
  <c r="K9" i="24"/>
  <c r="E9" i="24" s="1"/>
  <c r="G9" i="24"/>
  <c r="C9" i="24"/>
  <c r="C13" i="24" s="1"/>
  <c r="AJ8" i="24"/>
  <c r="AK8" i="24" s="1"/>
  <c r="AD8" i="24"/>
  <c r="AE8" i="24" s="1"/>
  <c r="W8" i="24"/>
  <c r="V8" i="24"/>
  <c r="R8" i="24"/>
  <c r="S8" i="24" s="1"/>
  <c r="L8" i="24"/>
  <c r="M8" i="24" s="1"/>
  <c r="Y8" i="24" s="1"/>
  <c r="F8" i="24"/>
  <c r="G8" i="24" s="1"/>
  <c r="AJ7" i="24"/>
  <c r="AK7" i="24" s="1"/>
  <c r="AD7" i="24"/>
  <c r="W7" i="24"/>
  <c r="V7" i="24"/>
  <c r="R7" i="24"/>
  <c r="S7" i="24" s="1"/>
  <c r="L7" i="24"/>
  <c r="F7" i="24"/>
  <c r="G7" i="24" s="1"/>
  <c r="AJ6" i="24"/>
  <c r="AK6" i="24" s="1"/>
  <c r="AE6" i="24"/>
  <c r="X6" i="24"/>
  <c r="W6" i="24"/>
  <c r="S6" i="24"/>
  <c r="M6" i="24"/>
  <c r="Y6" i="24" s="1"/>
  <c r="F6" i="24"/>
  <c r="G6" i="24" s="1"/>
  <c r="AJ5" i="24"/>
  <c r="AK5" i="24" s="1"/>
  <c r="AE5" i="24"/>
  <c r="X5" i="24"/>
  <c r="W5" i="24"/>
  <c r="S5" i="24"/>
  <c r="M5" i="24"/>
  <c r="Y5" i="24" s="1"/>
  <c r="F5" i="24"/>
  <c r="AJ4" i="24"/>
  <c r="AK4" i="24" s="1"/>
  <c r="AI4" i="24"/>
  <c r="AE4" i="24"/>
  <c r="AC4" i="24"/>
  <c r="AB4" i="24"/>
  <c r="V4" i="24"/>
  <c r="R4" i="24"/>
  <c r="S4" i="24" s="1"/>
  <c r="Q4" i="24"/>
  <c r="K4" i="24"/>
  <c r="W4" i="24" s="1"/>
  <c r="F4" i="24"/>
  <c r="Y3" i="24"/>
  <c r="X3" i="24"/>
  <c r="W3" i="24"/>
  <c r="X67" i="23"/>
  <c r="W67" i="23"/>
  <c r="X65" i="23"/>
  <c r="Y65" i="23" s="1"/>
  <c r="W65" i="23"/>
  <c r="S65" i="23"/>
  <c r="M65" i="23"/>
  <c r="G65" i="23"/>
  <c r="L63" i="23"/>
  <c r="AK61" i="23"/>
  <c r="AE61" i="23"/>
  <c r="X61" i="23"/>
  <c r="W61" i="23"/>
  <c r="S61" i="23"/>
  <c r="M61" i="23"/>
  <c r="G61" i="23"/>
  <c r="E61" i="23"/>
  <c r="AK60" i="23"/>
  <c r="AE60" i="23"/>
  <c r="X60" i="23"/>
  <c r="W60" i="23"/>
  <c r="S60" i="23"/>
  <c r="M60" i="23"/>
  <c r="Y60" i="23" s="1"/>
  <c r="E60" i="23"/>
  <c r="G60" i="23" s="1"/>
  <c r="AK59" i="23"/>
  <c r="AE59" i="23"/>
  <c r="X59" i="23"/>
  <c r="X57" i="23" s="1"/>
  <c r="W59" i="23"/>
  <c r="S59" i="23"/>
  <c r="M59" i="23"/>
  <c r="Y59" i="23" s="1"/>
  <c r="G59" i="23"/>
  <c r="E59" i="23"/>
  <c r="AK58" i="23"/>
  <c r="AE58" i="23"/>
  <c r="X58" i="23"/>
  <c r="W58" i="23"/>
  <c r="W57" i="23" s="1"/>
  <c r="S58" i="23"/>
  <c r="M58" i="23"/>
  <c r="Y58" i="23" s="1"/>
  <c r="E58" i="23"/>
  <c r="G58" i="23" s="1"/>
  <c r="AJ57" i="23"/>
  <c r="AI57" i="23"/>
  <c r="AD57" i="23"/>
  <c r="AC57" i="23"/>
  <c r="AE57" i="23" s="1"/>
  <c r="S57" i="23"/>
  <c r="Q57" i="23"/>
  <c r="L57" i="23"/>
  <c r="K57" i="23"/>
  <c r="F57" i="23"/>
  <c r="AK56" i="23"/>
  <c r="AE56" i="23"/>
  <c r="X56" i="23"/>
  <c r="W56" i="23"/>
  <c r="S56" i="23"/>
  <c r="M56" i="23"/>
  <c r="Y56" i="23" s="1"/>
  <c r="E56" i="23"/>
  <c r="G56" i="23" s="1"/>
  <c r="AK55" i="23"/>
  <c r="AE55" i="23"/>
  <c r="X55" i="23"/>
  <c r="W55" i="23"/>
  <c r="S55" i="23"/>
  <c r="M55" i="23"/>
  <c r="Y55" i="23" s="1"/>
  <c r="G55" i="23"/>
  <c r="E55" i="23"/>
  <c r="AK54" i="23"/>
  <c r="AE54" i="23"/>
  <c r="X54" i="23"/>
  <c r="W54" i="23"/>
  <c r="S54" i="23"/>
  <c r="M54" i="23"/>
  <c r="Y54" i="23" s="1"/>
  <c r="E54" i="23"/>
  <c r="G54" i="23" s="1"/>
  <c r="AK53" i="23"/>
  <c r="AE53" i="23"/>
  <c r="X53" i="23"/>
  <c r="X52" i="23" s="1"/>
  <c r="X51" i="23" s="1"/>
  <c r="W53" i="23"/>
  <c r="S53" i="23"/>
  <c r="M53" i="23"/>
  <c r="Y53" i="23" s="1"/>
  <c r="G53" i="23"/>
  <c r="E53" i="23"/>
  <c r="AK52" i="23"/>
  <c r="AJ52" i="23"/>
  <c r="AI52" i="23"/>
  <c r="AD52" i="23"/>
  <c r="AD51" i="23" s="1"/>
  <c r="AC52" i="23"/>
  <c r="AE52" i="23" s="1"/>
  <c r="W52" i="23"/>
  <c r="R52" i="23"/>
  <c r="S52" i="23" s="1"/>
  <c r="Q52" i="23"/>
  <c r="M52" i="23"/>
  <c r="K52" i="23"/>
  <c r="F52" i="23"/>
  <c r="E52" i="23"/>
  <c r="AI51" i="23"/>
  <c r="AC51" i="23"/>
  <c r="Q51" i="23"/>
  <c r="L51" i="23"/>
  <c r="F51" i="23"/>
  <c r="AK50" i="23"/>
  <c r="AE50" i="23"/>
  <c r="X50" i="23"/>
  <c r="W50" i="23"/>
  <c r="S50" i="23"/>
  <c r="M50" i="23"/>
  <c r="Y50" i="23" s="1"/>
  <c r="E50" i="23"/>
  <c r="G50" i="23" s="1"/>
  <c r="AK49" i="23"/>
  <c r="AE49" i="23"/>
  <c r="X49" i="23"/>
  <c r="W49" i="23"/>
  <c r="S49" i="23"/>
  <c r="M49" i="23"/>
  <c r="G49" i="23"/>
  <c r="E49" i="23"/>
  <c r="AK48" i="23"/>
  <c r="AE48" i="23"/>
  <c r="X48" i="23"/>
  <c r="W48" i="23"/>
  <c r="S48" i="23"/>
  <c r="M48" i="23"/>
  <c r="Y48" i="23" s="1"/>
  <c r="E48" i="23"/>
  <c r="G48" i="23" s="1"/>
  <c r="Y47" i="23"/>
  <c r="X47" i="23"/>
  <c r="W47" i="23"/>
  <c r="E47" i="23"/>
  <c r="E46" i="23" s="1"/>
  <c r="G46" i="23" s="1"/>
  <c r="AK46" i="23"/>
  <c r="AE46" i="23"/>
  <c r="Y46" i="23"/>
  <c r="S46" i="23"/>
  <c r="M46" i="23"/>
  <c r="F46" i="23"/>
  <c r="AK45" i="23"/>
  <c r="AE45" i="23"/>
  <c r="X45" i="23"/>
  <c r="W45" i="23"/>
  <c r="S45" i="23"/>
  <c r="M45" i="23"/>
  <c r="Y45" i="23" s="1"/>
  <c r="G45" i="23"/>
  <c r="E45" i="23"/>
  <c r="AK44" i="23"/>
  <c r="AE44" i="23"/>
  <c r="X44" i="23"/>
  <c r="W44" i="23"/>
  <c r="S44" i="23"/>
  <c r="M44" i="23"/>
  <c r="Y44" i="23" s="1"/>
  <c r="E44" i="23"/>
  <c r="G44" i="23" s="1"/>
  <c r="AI43" i="23"/>
  <c r="AK43" i="23" s="1"/>
  <c r="AC43" i="23"/>
  <c r="AE43" i="23" s="1"/>
  <c r="W43" i="23"/>
  <c r="Y43" i="23" s="1"/>
  <c r="Q43" i="23"/>
  <c r="S43" i="23" s="1"/>
  <c r="K43" i="23"/>
  <c r="M43" i="23" s="1"/>
  <c r="F43" i="23"/>
  <c r="AK42" i="23"/>
  <c r="AE42" i="23"/>
  <c r="X42" i="23"/>
  <c r="W42" i="23"/>
  <c r="S42" i="23"/>
  <c r="M42" i="23"/>
  <c r="Y42" i="23" s="1"/>
  <c r="E42" i="23"/>
  <c r="G42" i="23" s="1"/>
  <c r="AK41" i="23"/>
  <c r="AE41" i="23"/>
  <c r="X41" i="23"/>
  <c r="W41" i="23"/>
  <c r="S41" i="23"/>
  <c r="M41" i="23"/>
  <c r="Y41" i="23" s="1"/>
  <c r="G41" i="23"/>
  <c r="E41" i="23"/>
  <c r="AK40" i="23"/>
  <c r="AE40" i="23"/>
  <c r="X40" i="23"/>
  <c r="W40" i="23"/>
  <c r="S40" i="23"/>
  <c r="M40" i="23"/>
  <c r="Y40" i="23" s="1"/>
  <c r="E40" i="23"/>
  <c r="G40" i="23" s="1"/>
  <c r="AK39" i="23"/>
  <c r="AE39" i="23"/>
  <c r="X39" i="23"/>
  <c r="W39" i="23"/>
  <c r="S39" i="23"/>
  <c r="M39" i="23"/>
  <c r="Y39" i="23" s="1"/>
  <c r="G39" i="23"/>
  <c r="E39" i="23"/>
  <c r="AK38" i="23"/>
  <c r="AE38" i="23"/>
  <c r="X38" i="23"/>
  <c r="W38" i="23"/>
  <c r="S38" i="23"/>
  <c r="M38" i="23"/>
  <c r="Y38" i="23" s="1"/>
  <c r="E38" i="23"/>
  <c r="G38" i="23" s="1"/>
  <c r="AK37" i="23"/>
  <c r="AE37" i="23"/>
  <c r="X37" i="23"/>
  <c r="W37" i="23"/>
  <c r="S37" i="23"/>
  <c r="M37" i="23"/>
  <c r="Y37" i="23" s="1"/>
  <c r="G37" i="23"/>
  <c r="E37" i="23"/>
  <c r="AK36" i="23"/>
  <c r="AE36" i="23"/>
  <c r="X36" i="23"/>
  <c r="W36" i="23"/>
  <c r="W35" i="23" s="1"/>
  <c r="W34" i="23" s="1"/>
  <c r="S36" i="23"/>
  <c r="M36" i="23"/>
  <c r="Y36" i="23" s="1"/>
  <c r="E36" i="23"/>
  <c r="AJ35" i="23"/>
  <c r="AI35" i="23"/>
  <c r="AD35" i="23"/>
  <c r="AC35" i="23"/>
  <c r="AC34" i="23" s="1"/>
  <c r="X35" i="23"/>
  <c r="R35" i="23"/>
  <c r="Q35" i="23"/>
  <c r="Q34" i="23" s="1"/>
  <c r="K35" i="23"/>
  <c r="F35" i="23"/>
  <c r="AI34" i="23"/>
  <c r="AD34" i="23"/>
  <c r="R34" i="23"/>
  <c r="AK33" i="23"/>
  <c r="AE33" i="23"/>
  <c r="X33" i="23"/>
  <c r="W33" i="23"/>
  <c r="S33" i="23"/>
  <c r="M33" i="23"/>
  <c r="Y33" i="23" s="1"/>
  <c r="G33" i="23"/>
  <c r="E33" i="23"/>
  <c r="AK32" i="23"/>
  <c r="AE32" i="23"/>
  <c r="X32" i="23"/>
  <c r="W32" i="23"/>
  <c r="S32" i="23"/>
  <c r="M32" i="23"/>
  <c r="Y32" i="23" s="1"/>
  <c r="E32" i="23"/>
  <c r="G32" i="23" s="1"/>
  <c r="AK31" i="23"/>
  <c r="AE31" i="23"/>
  <c r="X31" i="23"/>
  <c r="W31" i="23"/>
  <c r="S31" i="23"/>
  <c r="M31" i="23"/>
  <c r="Y31" i="23" s="1"/>
  <c r="G31" i="23"/>
  <c r="E31" i="23"/>
  <c r="AK30" i="23"/>
  <c r="AE30" i="23"/>
  <c r="X30" i="23"/>
  <c r="W30" i="23"/>
  <c r="W29" i="23" s="1"/>
  <c r="S30" i="23"/>
  <c r="M30" i="23"/>
  <c r="Y30" i="23" s="1"/>
  <c r="E30" i="23"/>
  <c r="G30" i="23" s="1"/>
  <c r="AJ29" i="23"/>
  <c r="AK29" i="23" s="1"/>
  <c r="AI29" i="23"/>
  <c r="AD29" i="23"/>
  <c r="AC29" i="23"/>
  <c r="AE29" i="23" s="1"/>
  <c r="X29" i="23"/>
  <c r="R29" i="23"/>
  <c r="Q29" i="23"/>
  <c r="Q21" i="23" s="1"/>
  <c r="L29" i="23"/>
  <c r="M29" i="23" s="1"/>
  <c r="K29" i="23"/>
  <c r="F29" i="23"/>
  <c r="E29" i="23"/>
  <c r="G29" i="23" s="1"/>
  <c r="Y28" i="23"/>
  <c r="X28" i="23"/>
  <c r="W28" i="23"/>
  <c r="G28" i="23"/>
  <c r="E28" i="23"/>
  <c r="Y27" i="23"/>
  <c r="X27" i="23"/>
  <c r="X26" i="23" s="1"/>
  <c r="W27" i="23"/>
  <c r="E27" i="23"/>
  <c r="G27" i="23" s="1"/>
  <c r="AJ26" i="23"/>
  <c r="AD26" i="23"/>
  <c r="S26" i="23"/>
  <c r="R26" i="23"/>
  <c r="Q26" i="23"/>
  <c r="M26" i="23"/>
  <c r="F26" i="23"/>
  <c r="AK25" i="23"/>
  <c r="AE25" i="23"/>
  <c r="X25" i="23"/>
  <c r="W25" i="23"/>
  <c r="S25" i="23"/>
  <c r="M25" i="23"/>
  <c r="Y25" i="23" s="1"/>
  <c r="G25" i="23"/>
  <c r="E25" i="23"/>
  <c r="AK24" i="23"/>
  <c r="AE24" i="23"/>
  <c r="X24" i="23"/>
  <c r="W24" i="23"/>
  <c r="W22" i="23" s="1"/>
  <c r="S24" i="23"/>
  <c r="M24" i="23"/>
  <c r="Y24" i="23" s="1"/>
  <c r="E24" i="23"/>
  <c r="G24" i="23" s="1"/>
  <c r="AK23" i="23"/>
  <c r="AE23" i="23"/>
  <c r="X23" i="23"/>
  <c r="X22" i="23" s="1"/>
  <c r="W23" i="23"/>
  <c r="S23" i="23"/>
  <c r="M23" i="23"/>
  <c r="Y23" i="23" s="1"/>
  <c r="G23" i="23"/>
  <c r="E23" i="23"/>
  <c r="AK22" i="23"/>
  <c r="AJ22" i="23"/>
  <c r="AI22" i="23"/>
  <c r="AI21" i="23" s="1"/>
  <c r="AD22" i="23"/>
  <c r="AC22" i="23"/>
  <c r="R22" i="23"/>
  <c r="R21" i="23" s="1"/>
  <c r="Q22" i="23"/>
  <c r="S22" i="23" s="1"/>
  <c r="M22" i="23"/>
  <c r="K22" i="23"/>
  <c r="F22" i="23"/>
  <c r="F21" i="23" s="1"/>
  <c r="E22" i="23"/>
  <c r="G22" i="23" s="1"/>
  <c r="AC21" i="23"/>
  <c r="X21" i="23"/>
  <c r="K21" i="23"/>
  <c r="AI20" i="23"/>
  <c r="AC20" i="23"/>
  <c r="Y20" i="23"/>
  <c r="Y19" i="23"/>
  <c r="X19" i="23"/>
  <c r="W19" i="23"/>
  <c r="Y18" i="23"/>
  <c r="X18" i="23"/>
  <c r="W18" i="23"/>
  <c r="E18" i="23"/>
  <c r="Y17" i="23"/>
  <c r="M17" i="23"/>
  <c r="L17" i="23"/>
  <c r="Y16" i="23"/>
  <c r="X16" i="23"/>
  <c r="W16" i="23"/>
  <c r="E16" i="23"/>
  <c r="Y15" i="23"/>
  <c r="X15" i="23"/>
  <c r="W15" i="23"/>
  <c r="E15" i="23"/>
  <c r="Y14" i="23"/>
  <c r="X14" i="23"/>
  <c r="W14" i="23"/>
  <c r="E14" i="23"/>
  <c r="AK13" i="23"/>
  <c r="AG13" i="23"/>
  <c r="AD13" i="23"/>
  <c r="AA13" i="23"/>
  <c r="U13" i="23"/>
  <c r="Q13" i="23"/>
  <c r="O13" i="23"/>
  <c r="I13" i="23"/>
  <c r="F13" i="23"/>
  <c r="Y12" i="23"/>
  <c r="X12" i="23"/>
  <c r="W12" i="23"/>
  <c r="E12" i="23"/>
  <c r="AI11" i="23"/>
  <c r="AK11" i="23" s="1"/>
  <c r="AC11" i="23"/>
  <c r="AE11" i="23" s="1"/>
  <c r="X11" i="23"/>
  <c r="V11" i="23"/>
  <c r="Q11" i="23"/>
  <c r="M11" i="23"/>
  <c r="C11" i="23"/>
  <c r="AI10" i="23"/>
  <c r="AK10" i="23" s="1"/>
  <c r="AC10" i="23"/>
  <c r="AE10" i="23" s="1"/>
  <c r="X10" i="23"/>
  <c r="V10" i="23"/>
  <c r="Q10" i="23"/>
  <c r="M10" i="23"/>
  <c r="C10" i="23"/>
  <c r="C13" i="23" s="1"/>
  <c r="AI9" i="23"/>
  <c r="AK9" i="23" s="1"/>
  <c r="AC9" i="23"/>
  <c r="AE9" i="23" s="1"/>
  <c r="X9" i="23"/>
  <c r="V9" i="23"/>
  <c r="V4" i="23" s="1"/>
  <c r="Q9" i="23"/>
  <c r="S9" i="23" s="1"/>
  <c r="K9" i="23"/>
  <c r="E9" i="23"/>
  <c r="C9" i="23"/>
  <c r="AK8" i="23"/>
  <c r="AJ8" i="23"/>
  <c r="AE8" i="23"/>
  <c r="AD8" i="23"/>
  <c r="W8" i="23"/>
  <c r="V8" i="23"/>
  <c r="S8" i="23"/>
  <c r="R8" i="23"/>
  <c r="M8" i="23"/>
  <c r="Y8" i="23" s="1"/>
  <c r="L8" i="23"/>
  <c r="X8" i="23" s="1"/>
  <c r="G8" i="23"/>
  <c r="F8" i="23"/>
  <c r="AK7" i="23"/>
  <c r="AJ7" i="23"/>
  <c r="AE7" i="23"/>
  <c r="AD7" i="23"/>
  <c r="W7" i="23"/>
  <c r="V7" i="23"/>
  <c r="S7" i="23"/>
  <c r="R7" i="23"/>
  <c r="R13" i="23" s="1"/>
  <c r="M7" i="23"/>
  <c r="Y7" i="23" s="1"/>
  <c r="L7" i="23"/>
  <c r="L13" i="23" s="1"/>
  <c r="L62" i="23" s="1"/>
  <c r="G7" i="23"/>
  <c r="F7" i="23"/>
  <c r="AK6" i="23"/>
  <c r="AJ6" i="23"/>
  <c r="AE6" i="23"/>
  <c r="X6" i="23"/>
  <c r="W6" i="23"/>
  <c r="S6" i="23"/>
  <c r="M6" i="23"/>
  <c r="G6" i="23"/>
  <c r="F6" i="23"/>
  <c r="AK5" i="23"/>
  <c r="AJ5" i="23"/>
  <c r="AJ13" i="23" s="1"/>
  <c r="AE5" i="23"/>
  <c r="X5" i="23"/>
  <c r="W5" i="23"/>
  <c r="S5" i="23"/>
  <c r="M5" i="23"/>
  <c r="Y5" i="23" s="1"/>
  <c r="G5" i="23"/>
  <c r="F5" i="23"/>
  <c r="AJ4" i="23"/>
  <c r="AI4" i="23"/>
  <c r="AK4" i="23" s="1"/>
  <c r="AB4" i="23"/>
  <c r="R4" i="23"/>
  <c r="Q4" i="23"/>
  <c r="S4" i="23" s="1"/>
  <c r="L4" i="23"/>
  <c r="F4" i="23"/>
  <c r="Y3" i="23"/>
  <c r="X3" i="23"/>
  <c r="W3" i="23"/>
  <c r="W13" i="21"/>
  <c r="L17" i="21"/>
  <c r="M17" i="21"/>
  <c r="Q13" i="21"/>
  <c r="S65" i="21"/>
  <c r="M65" i="21"/>
  <c r="X67" i="21"/>
  <c r="W67" i="21"/>
  <c r="X65" i="21"/>
  <c r="W65" i="21"/>
  <c r="W59" i="21"/>
  <c r="X59" i="21"/>
  <c r="W60" i="21"/>
  <c r="X60" i="21"/>
  <c r="W61" i="21"/>
  <c r="X61" i="21"/>
  <c r="X58" i="21"/>
  <c r="W58" i="21"/>
  <c r="W57" i="21" s="1"/>
  <c r="W54" i="21"/>
  <c r="X54" i="21"/>
  <c r="W55" i="21"/>
  <c r="X55" i="21"/>
  <c r="W56" i="21"/>
  <c r="X56" i="21"/>
  <c r="X53" i="21"/>
  <c r="W53" i="21"/>
  <c r="W48" i="21"/>
  <c r="X48" i="21"/>
  <c r="W49" i="21"/>
  <c r="X49" i="21"/>
  <c r="W50" i="21"/>
  <c r="X50" i="21"/>
  <c r="Y47" i="21"/>
  <c r="X47" i="21"/>
  <c r="W47" i="21"/>
  <c r="W45" i="21"/>
  <c r="X45" i="21"/>
  <c r="X44" i="21"/>
  <c r="W44" i="21"/>
  <c r="W43" i="21" s="1"/>
  <c r="Y43" i="21" s="1"/>
  <c r="W37" i="21"/>
  <c r="X37" i="21"/>
  <c r="W38" i="21"/>
  <c r="X38" i="21"/>
  <c r="W39" i="21"/>
  <c r="X39" i="21"/>
  <c r="W40" i="21"/>
  <c r="X40" i="21"/>
  <c r="W41" i="21"/>
  <c r="X41" i="21"/>
  <c r="W42" i="21"/>
  <c r="X42" i="21"/>
  <c r="X36" i="21"/>
  <c r="W36" i="21"/>
  <c r="W31" i="21"/>
  <c r="X31" i="21"/>
  <c r="W32" i="21"/>
  <c r="X32" i="21"/>
  <c r="W33" i="21"/>
  <c r="X33" i="21"/>
  <c r="X30" i="21"/>
  <c r="W30" i="21"/>
  <c r="W28" i="21"/>
  <c r="X28" i="21"/>
  <c r="Y28" i="21"/>
  <c r="Y27" i="21"/>
  <c r="X27" i="21"/>
  <c r="W27" i="21"/>
  <c r="W24" i="21"/>
  <c r="X24" i="21"/>
  <c r="W25" i="21"/>
  <c r="X25" i="21"/>
  <c r="X23" i="21"/>
  <c r="W23" i="21"/>
  <c r="V8" i="21"/>
  <c r="V9" i="21"/>
  <c r="V10" i="21"/>
  <c r="V11" i="21"/>
  <c r="V7" i="21"/>
  <c r="W15" i="21"/>
  <c r="X15" i="21"/>
  <c r="Y15" i="21"/>
  <c r="W16" i="21"/>
  <c r="X16" i="21"/>
  <c r="Y16" i="21"/>
  <c r="Y17" i="21"/>
  <c r="X18" i="21"/>
  <c r="Y18" i="21"/>
  <c r="W19" i="21"/>
  <c r="X19" i="21"/>
  <c r="Y19" i="21"/>
  <c r="Y20" i="21"/>
  <c r="X14" i="21"/>
  <c r="Y14" i="21"/>
  <c r="W14" i="21"/>
  <c r="W4" i="21"/>
  <c r="X4" i="21"/>
  <c r="Y4" i="21"/>
  <c r="W5" i="21"/>
  <c r="X5" i="21"/>
  <c r="Y5" i="21"/>
  <c r="W6" i="21"/>
  <c r="X6" i="21"/>
  <c r="X13" i="21" s="1"/>
  <c r="Y6" i="21"/>
  <c r="W7" i="21"/>
  <c r="X7" i="21"/>
  <c r="Y7" i="21"/>
  <c r="W8" i="21"/>
  <c r="X8" i="21"/>
  <c r="Y8" i="21"/>
  <c r="W9" i="21"/>
  <c r="X9" i="21"/>
  <c r="Y9" i="21"/>
  <c r="W10" i="21"/>
  <c r="X10" i="21"/>
  <c r="Y10" i="21"/>
  <c r="W11" i="21"/>
  <c r="X11" i="21"/>
  <c r="Y11" i="21"/>
  <c r="W12" i="21"/>
  <c r="X12" i="21"/>
  <c r="Y12" i="21"/>
  <c r="X3" i="21"/>
  <c r="Y3" i="21"/>
  <c r="W3" i="21"/>
  <c r="Y46" i="21"/>
  <c r="X22" i="21"/>
  <c r="U13" i="21"/>
  <c r="V4" i="21"/>
  <c r="W52" i="21" l="1"/>
  <c r="W22" i="21"/>
  <c r="Y22" i="21" s="1"/>
  <c r="L4" i="24"/>
  <c r="M7" i="24"/>
  <c r="Y7" i="24" s="1"/>
  <c r="L13" i="24"/>
  <c r="X7" i="24"/>
  <c r="X13" i="24" s="1"/>
  <c r="X8" i="24"/>
  <c r="S21" i="24"/>
  <c r="R20" i="24"/>
  <c r="S13" i="24"/>
  <c r="F20" i="24"/>
  <c r="F17" i="24" s="1"/>
  <c r="W21" i="24"/>
  <c r="AC21" i="24"/>
  <c r="AE22" i="24"/>
  <c r="E22" i="24"/>
  <c r="G23" i="24"/>
  <c r="X21" i="24"/>
  <c r="W35" i="24"/>
  <c r="Q51" i="24"/>
  <c r="S52" i="24"/>
  <c r="M21" i="24"/>
  <c r="W52" i="24"/>
  <c r="F13" i="24"/>
  <c r="G5" i="24"/>
  <c r="W13" i="24"/>
  <c r="AI21" i="24"/>
  <c r="Q21" i="24"/>
  <c r="S22" i="24"/>
  <c r="Y35" i="24"/>
  <c r="AC51" i="24"/>
  <c r="AE52" i="24"/>
  <c r="R34" i="24"/>
  <c r="S34" i="24" s="1"/>
  <c r="S35" i="24"/>
  <c r="AE35" i="24"/>
  <c r="AD34" i="24"/>
  <c r="AD20" i="24" s="1"/>
  <c r="AD17" i="24" s="1"/>
  <c r="W43" i="24"/>
  <c r="Y43" i="24" s="1"/>
  <c r="G53" i="24"/>
  <c r="E52" i="24"/>
  <c r="AD13" i="24"/>
  <c r="AE7" i="24"/>
  <c r="E4" i="24"/>
  <c r="G4" i="24" s="1"/>
  <c r="G28" i="24"/>
  <c r="E26" i="24"/>
  <c r="G26" i="24" s="1"/>
  <c r="AK34" i="24"/>
  <c r="AJ13" i="24"/>
  <c r="AE21" i="24"/>
  <c r="AK22" i="24"/>
  <c r="Y24" i="24"/>
  <c r="G31" i="24"/>
  <c r="E29" i="24"/>
  <c r="G29" i="24" s="1"/>
  <c r="F34" i="24"/>
  <c r="X34" i="24"/>
  <c r="E35" i="24"/>
  <c r="Y36" i="24"/>
  <c r="Y38" i="24"/>
  <c r="Y40" i="24"/>
  <c r="Y42" i="24"/>
  <c r="Y44" i="24"/>
  <c r="G49" i="24"/>
  <c r="E46" i="24"/>
  <c r="G46" i="24" s="1"/>
  <c r="K51" i="24"/>
  <c r="K20" i="24" s="1"/>
  <c r="K17" i="24" s="1"/>
  <c r="M52" i="24"/>
  <c r="AK52" i="24"/>
  <c r="Y54" i="24"/>
  <c r="Y56" i="24"/>
  <c r="W21" i="23"/>
  <c r="Y22" i="23"/>
  <c r="Q20" i="23"/>
  <c r="Q17" i="23" s="1"/>
  <c r="Q62" i="23" s="1"/>
  <c r="S21" i="23"/>
  <c r="AK34" i="23"/>
  <c r="G9" i="23"/>
  <c r="Y35" i="23"/>
  <c r="X34" i="23"/>
  <c r="Y34" i="23" s="1"/>
  <c r="Y52" i="23"/>
  <c r="W51" i="23"/>
  <c r="S34" i="23"/>
  <c r="AJ34" i="23"/>
  <c r="AK35" i="23"/>
  <c r="AJ51" i="23"/>
  <c r="AK57" i="23"/>
  <c r="AC4" i="23"/>
  <c r="AE4" i="23" s="1"/>
  <c r="L64" i="23"/>
  <c r="W13" i="23"/>
  <c r="AJ21" i="23"/>
  <c r="S29" i="23"/>
  <c r="F34" i="23"/>
  <c r="S35" i="23"/>
  <c r="AE35" i="23"/>
  <c r="Y49" i="23"/>
  <c r="Y57" i="23"/>
  <c r="Y61" i="23"/>
  <c r="X4" i="23"/>
  <c r="X13" i="23"/>
  <c r="Y21" i="23"/>
  <c r="L21" i="23"/>
  <c r="M21" i="23" s="1"/>
  <c r="Y29" i="23"/>
  <c r="AE34" i="23"/>
  <c r="K34" i="23"/>
  <c r="M35" i="23"/>
  <c r="W9" i="23"/>
  <c r="M9" i="23"/>
  <c r="Y9" i="23" s="1"/>
  <c r="K4" i="23"/>
  <c r="W4" i="23" s="1"/>
  <c r="S13" i="23"/>
  <c r="F20" i="23"/>
  <c r="F17" i="23" s="1"/>
  <c r="F62" i="23" s="1"/>
  <c r="Y6" i="23"/>
  <c r="W10" i="23"/>
  <c r="S10" i="23"/>
  <c r="Y10" i="23" s="1"/>
  <c r="E10" i="23"/>
  <c r="G10" i="23" s="1"/>
  <c r="S11" i="23"/>
  <c r="Y11" i="23" s="1"/>
  <c r="E11" i="23"/>
  <c r="G11" i="23" s="1"/>
  <c r="W11" i="23"/>
  <c r="M13" i="23"/>
  <c r="AE13" i="23"/>
  <c r="AE22" i="23"/>
  <c r="AD21" i="23"/>
  <c r="E26" i="23"/>
  <c r="G26" i="23" s="1"/>
  <c r="G36" i="23"/>
  <c r="E35" i="23"/>
  <c r="G52" i="23"/>
  <c r="M57" i="23"/>
  <c r="K51" i="23"/>
  <c r="X7" i="23"/>
  <c r="E43" i="23"/>
  <c r="G43" i="23" s="1"/>
  <c r="R51" i="23"/>
  <c r="R20" i="23" s="1"/>
  <c r="E57" i="23"/>
  <c r="E51" i="23" s="1"/>
  <c r="G51" i="23" s="1"/>
  <c r="X35" i="21"/>
  <c r="W35" i="21"/>
  <c r="W34" i="21" s="1"/>
  <c r="W29" i="21"/>
  <c r="W21" i="21" s="1"/>
  <c r="Y65" i="21"/>
  <c r="X57" i="21"/>
  <c r="Y57" i="21" s="1"/>
  <c r="X52" i="21"/>
  <c r="X51" i="21" s="1"/>
  <c r="X29" i="21"/>
  <c r="Y29" i="21" s="1"/>
  <c r="X26" i="21"/>
  <c r="Y13" i="21"/>
  <c r="X34" i="21"/>
  <c r="W51" i="21"/>
  <c r="E23" i="21"/>
  <c r="G23" i="21" s="1"/>
  <c r="M23" i="21"/>
  <c r="S23" i="21"/>
  <c r="AE23" i="21"/>
  <c r="AK23" i="21"/>
  <c r="Y34" i="21" l="1"/>
  <c r="K62" i="24"/>
  <c r="E34" i="24"/>
  <c r="G34" i="24" s="1"/>
  <c r="G35" i="24"/>
  <c r="AI20" i="24"/>
  <c r="AK21" i="24"/>
  <c r="L62" i="24"/>
  <c r="M13" i="24"/>
  <c r="AD62" i="24"/>
  <c r="AE13" i="24"/>
  <c r="W34" i="24"/>
  <c r="Y34" i="24" s="1"/>
  <c r="X4" i="24"/>
  <c r="M4" i="24"/>
  <c r="Y4" i="24" s="1"/>
  <c r="AK13" i="24"/>
  <c r="AJ62" i="24"/>
  <c r="F62" i="24"/>
  <c r="G13" i="24"/>
  <c r="X20" i="24"/>
  <c r="R17" i="24"/>
  <c r="Y52" i="24"/>
  <c r="W51" i="24"/>
  <c r="G22" i="24"/>
  <c r="E21" i="24"/>
  <c r="G52" i="24"/>
  <c r="E51" i="24"/>
  <c r="G51" i="24" s="1"/>
  <c r="Q20" i="24"/>
  <c r="Q17" i="24" s="1"/>
  <c r="Q62" i="24" s="1"/>
  <c r="Y21" i="24"/>
  <c r="AC20" i="24"/>
  <c r="Y13" i="24"/>
  <c r="AE34" i="24"/>
  <c r="F63" i="23"/>
  <c r="Q63" i="23"/>
  <c r="Q64" i="23"/>
  <c r="Q66" i="23" s="1"/>
  <c r="Q68" i="23" s="1"/>
  <c r="AD20" i="23"/>
  <c r="AD17" i="23" s="1"/>
  <c r="AD62" i="23" s="1"/>
  <c r="AE21" i="23"/>
  <c r="E34" i="23"/>
  <c r="G34" i="23" s="1"/>
  <c r="K20" i="23"/>
  <c r="K17" i="23" s="1"/>
  <c r="M34" i="23"/>
  <c r="E13" i="23"/>
  <c r="W20" i="23"/>
  <c r="G57" i="23"/>
  <c r="R17" i="23"/>
  <c r="X20" i="23"/>
  <c r="Y13" i="23"/>
  <c r="AJ20" i="23"/>
  <c r="AJ17" i="23" s="1"/>
  <c r="AJ62" i="23" s="1"/>
  <c r="AK21" i="23"/>
  <c r="E21" i="23"/>
  <c r="E4" i="23"/>
  <c r="G4" i="23" s="1"/>
  <c r="M4" i="23"/>
  <c r="Y4" i="23" s="1"/>
  <c r="G35" i="23"/>
  <c r="L66" i="23"/>
  <c r="Y52" i="21"/>
  <c r="W20" i="21"/>
  <c r="Y35" i="21"/>
  <c r="X21" i="21"/>
  <c r="Y21" i="21" s="1"/>
  <c r="Y23" i="21"/>
  <c r="AB4" i="21"/>
  <c r="AE6" i="21"/>
  <c r="AE5" i="21"/>
  <c r="S6" i="21"/>
  <c r="S5" i="21"/>
  <c r="M11" i="21"/>
  <c r="M10" i="21"/>
  <c r="M6" i="21"/>
  <c r="M5" i="21"/>
  <c r="G65" i="21"/>
  <c r="AK61" i="21"/>
  <c r="AK60" i="21"/>
  <c r="AK59" i="21"/>
  <c r="AK58" i="21"/>
  <c r="AK56" i="21"/>
  <c r="AK55" i="21"/>
  <c r="AK54" i="21"/>
  <c r="AK53" i="21"/>
  <c r="AE61" i="21"/>
  <c r="AE60" i="21"/>
  <c r="AE59" i="21"/>
  <c r="AE58" i="21"/>
  <c r="AE56" i="21"/>
  <c r="AE55" i="21"/>
  <c r="AE54" i="21"/>
  <c r="AE53" i="21"/>
  <c r="S61" i="21"/>
  <c r="S60" i="21"/>
  <c r="S59" i="21"/>
  <c r="S58" i="21"/>
  <c r="S56" i="21"/>
  <c r="S55" i="21"/>
  <c r="S54" i="21"/>
  <c r="S53" i="21"/>
  <c r="M61" i="21"/>
  <c r="Y61" i="21" s="1"/>
  <c r="M60" i="21"/>
  <c r="Y60" i="21" s="1"/>
  <c r="M59" i="21"/>
  <c r="Y59" i="21" s="1"/>
  <c r="M58" i="21"/>
  <c r="Y58" i="21" s="1"/>
  <c r="M56" i="21"/>
  <c r="Y56" i="21" s="1"/>
  <c r="M55" i="21"/>
  <c r="Y55" i="21" s="1"/>
  <c r="M54" i="21"/>
  <c r="Y54" i="21" s="1"/>
  <c r="M53" i="21"/>
  <c r="Y53" i="21" s="1"/>
  <c r="AJ57" i="21"/>
  <c r="AD57" i="21"/>
  <c r="L57" i="21"/>
  <c r="F57" i="21"/>
  <c r="AK50" i="21"/>
  <c r="AK49" i="21"/>
  <c r="AK48" i="21"/>
  <c r="AK46" i="21"/>
  <c r="AK45" i="21"/>
  <c r="AK44" i="21"/>
  <c r="AK42" i="21"/>
  <c r="AK41" i="21"/>
  <c r="AK40" i="21"/>
  <c r="AK38" i="21"/>
  <c r="AK37" i="21"/>
  <c r="AK36" i="21"/>
  <c r="AE50" i="21"/>
  <c r="AE49" i="21"/>
  <c r="AE48" i="21"/>
  <c r="AE46" i="21"/>
  <c r="AE45" i="21"/>
  <c r="AE44" i="21"/>
  <c r="AE42" i="21"/>
  <c r="AE41" i="21"/>
  <c r="AE40" i="21"/>
  <c r="AE38" i="21"/>
  <c r="AE37" i="21"/>
  <c r="AE36" i="21"/>
  <c r="S50" i="21"/>
  <c r="S49" i="21"/>
  <c r="S48" i="21"/>
  <c r="S46" i="21"/>
  <c r="S45" i="21"/>
  <c r="S44" i="21"/>
  <c r="S42" i="21"/>
  <c r="S41" i="21"/>
  <c r="S40" i="21"/>
  <c r="S38" i="21"/>
  <c r="S37" i="21"/>
  <c r="S36" i="21"/>
  <c r="M50" i="21"/>
  <c r="Y50" i="21" s="1"/>
  <c r="M49" i="21"/>
  <c r="Y49" i="21" s="1"/>
  <c r="M48" i="21"/>
  <c r="Y48" i="21" s="1"/>
  <c r="M46" i="21"/>
  <c r="M45" i="21"/>
  <c r="Y45" i="21" s="1"/>
  <c r="M44" i="21"/>
  <c r="Y44" i="21" s="1"/>
  <c r="M42" i="21"/>
  <c r="Y42" i="21" s="1"/>
  <c r="M41" i="21"/>
  <c r="Y41" i="21" s="1"/>
  <c r="M40" i="21"/>
  <c r="Y40" i="21" s="1"/>
  <c r="M38" i="21"/>
  <c r="Y38" i="21" s="1"/>
  <c r="M37" i="21"/>
  <c r="Y37" i="21" s="1"/>
  <c r="M36" i="21"/>
  <c r="Y36" i="21" s="1"/>
  <c r="AK33" i="21"/>
  <c r="AK32" i="21"/>
  <c r="AK31" i="21"/>
  <c r="AK30" i="21"/>
  <c r="AE33" i="21"/>
  <c r="AE32" i="21"/>
  <c r="AE31" i="21"/>
  <c r="AE30" i="21"/>
  <c r="S33" i="21"/>
  <c r="S32" i="21"/>
  <c r="S31" i="21"/>
  <c r="S30" i="21"/>
  <c r="M33" i="21"/>
  <c r="Y33" i="21" s="1"/>
  <c r="M32" i="21"/>
  <c r="Y32" i="21" s="1"/>
  <c r="M31" i="21"/>
  <c r="Y31" i="21" s="1"/>
  <c r="M30" i="21"/>
  <c r="Y30" i="21" s="1"/>
  <c r="AJ29" i="21"/>
  <c r="AI29" i="21"/>
  <c r="AD29" i="21"/>
  <c r="AC29" i="21"/>
  <c r="R29" i="21"/>
  <c r="Q29" i="21"/>
  <c r="L29" i="21"/>
  <c r="K29" i="21"/>
  <c r="AK25" i="21"/>
  <c r="AK24" i="21"/>
  <c r="AK39" i="21"/>
  <c r="AE25" i="21"/>
  <c r="AE24" i="21"/>
  <c r="AE39" i="21"/>
  <c r="S25" i="21"/>
  <c r="S24" i="21"/>
  <c r="S39" i="21"/>
  <c r="M25" i="21"/>
  <c r="M24" i="21"/>
  <c r="M39" i="21"/>
  <c r="AD22" i="21"/>
  <c r="AD63" i="24" l="1"/>
  <c r="AD64" i="24" s="1"/>
  <c r="K63" i="24"/>
  <c r="W63" i="24" s="1"/>
  <c r="K64" i="24"/>
  <c r="K66" i="24" s="1"/>
  <c r="K68" i="24" s="1"/>
  <c r="Q63" i="24"/>
  <c r="Q64" i="24"/>
  <c r="Q66" i="24" s="1"/>
  <c r="Q68" i="24" s="1"/>
  <c r="AJ63" i="24"/>
  <c r="AJ64" i="24"/>
  <c r="W20" i="24"/>
  <c r="L63" i="24"/>
  <c r="L64" i="24" s="1"/>
  <c r="M62" i="24"/>
  <c r="E20" i="24"/>
  <c r="E17" i="24" s="1"/>
  <c r="E62" i="24" s="1"/>
  <c r="E63" i="24" s="1"/>
  <c r="E64" i="24" s="1"/>
  <c r="E66" i="24" s="1"/>
  <c r="E68" i="24" s="1"/>
  <c r="G21" i="24"/>
  <c r="X17" i="24"/>
  <c r="X62" i="24" s="1"/>
  <c r="R62" i="24"/>
  <c r="G62" i="24"/>
  <c r="F63" i="24"/>
  <c r="W17" i="24"/>
  <c r="W62" i="24" s="1"/>
  <c r="W64" i="24" s="1"/>
  <c r="W66" i="24" s="1"/>
  <c r="W68" i="24" s="1"/>
  <c r="E20" i="23"/>
  <c r="E17" i="23" s="1"/>
  <c r="G21" i="23"/>
  <c r="K62" i="23"/>
  <c r="W17" i="23"/>
  <c r="W62" i="23" s="1"/>
  <c r="E62" i="23"/>
  <c r="G13" i="23"/>
  <c r="AJ63" i="23"/>
  <c r="AJ64" i="23" s="1"/>
  <c r="X17" i="23"/>
  <c r="X62" i="23" s="1"/>
  <c r="R62" i="23"/>
  <c r="L68" i="23"/>
  <c r="AD63" i="23"/>
  <c r="AD64" i="23" s="1"/>
  <c r="F64" i="23"/>
  <c r="Y39" i="21"/>
  <c r="Y24" i="21"/>
  <c r="Y25" i="21"/>
  <c r="S29" i="21"/>
  <c r="M29" i="21"/>
  <c r="AE29" i="21"/>
  <c r="AK29" i="21"/>
  <c r="AJ52" i="21"/>
  <c r="AJ51" i="21" s="1"/>
  <c r="L51" i="21"/>
  <c r="AJ26" i="21"/>
  <c r="F26" i="21"/>
  <c r="AJ22" i="21"/>
  <c r="AJ35" i="21"/>
  <c r="AJ34" i="21" s="1"/>
  <c r="AD35" i="21"/>
  <c r="AD34" i="21" s="1"/>
  <c r="AD52" i="21"/>
  <c r="AD51" i="21" s="1"/>
  <c r="AD26" i="21"/>
  <c r="R52" i="21"/>
  <c r="R51" i="21" s="1"/>
  <c r="R35" i="21"/>
  <c r="R34" i="21" s="1"/>
  <c r="F29" i="21"/>
  <c r="E61" i="21"/>
  <c r="G61" i="21" s="1"/>
  <c r="F52" i="21"/>
  <c r="F51" i="21" s="1"/>
  <c r="F46" i="21"/>
  <c r="F43" i="21"/>
  <c r="F35" i="21"/>
  <c r="L66" i="24" l="1"/>
  <c r="M64" i="24"/>
  <c r="Y62" i="24"/>
  <c r="G63" i="24"/>
  <c r="F64" i="24"/>
  <c r="S62" i="24"/>
  <c r="R63" i="24"/>
  <c r="S63" i="24" s="1"/>
  <c r="M63" i="24"/>
  <c r="K63" i="23"/>
  <c r="K64" i="23"/>
  <c r="M62" i="23"/>
  <c r="F66" i="23"/>
  <c r="R63" i="23"/>
  <c r="S62" i="23"/>
  <c r="Y62" i="23"/>
  <c r="E63" i="23"/>
  <c r="G62" i="23"/>
  <c r="AJ21" i="21"/>
  <c r="F34" i="21"/>
  <c r="R64" i="24" l="1"/>
  <c r="X63" i="24"/>
  <c r="G64" i="24"/>
  <c r="F66" i="24"/>
  <c r="L68" i="24"/>
  <c r="M68" i="24" s="1"/>
  <c r="M66" i="24"/>
  <c r="S63" i="23"/>
  <c r="X63" i="23"/>
  <c r="K66" i="23"/>
  <c r="M64" i="23"/>
  <c r="R64" i="23"/>
  <c r="F68" i="23"/>
  <c r="W63" i="23"/>
  <c r="W64" i="23" s="1"/>
  <c r="W66" i="23" s="1"/>
  <c r="W68" i="23" s="1"/>
  <c r="M63" i="23"/>
  <c r="E64" i="23"/>
  <c r="G63" i="23"/>
  <c r="AJ20" i="21"/>
  <c r="AJ17" i="21" s="1"/>
  <c r="AD21" i="21"/>
  <c r="F68" i="24" l="1"/>
  <c r="G68" i="24" s="1"/>
  <c r="G66" i="24"/>
  <c r="Y63" i="24"/>
  <c r="X64" i="24"/>
  <c r="S64" i="24"/>
  <c r="R66" i="24"/>
  <c r="S64" i="23"/>
  <c r="R66" i="23"/>
  <c r="K68" i="23"/>
  <c r="M68" i="23" s="1"/>
  <c r="M66" i="23"/>
  <c r="E66" i="23"/>
  <c r="G64" i="23"/>
  <c r="Y63" i="23"/>
  <c r="X64" i="23"/>
  <c r="AD20" i="21"/>
  <c r="AD17" i="21" s="1"/>
  <c r="S26" i="21"/>
  <c r="M26" i="21"/>
  <c r="R26" i="21"/>
  <c r="Q26" i="21"/>
  <c r="L21" i="21"/>
  <c r="R22" i="21"/>
  <c r="C10" i="21"/>
  <c r="C11" i="21"/>
  <c r="Y64" i="24" l="1"/>
  <c r="X66" i="24"/>
  <c r="S66" i="24"/>
  <c r="R68" i="24"/>
  <c r="S68" i="24" s="1"/>
  <c r="R68" i="23"/>
  <c r="S68" i="23" s="1"/>
  <c r="S66" i="23"/>
  <c r="Y64" i="23"/>
  <c r="X66" i="23"/>
  <c r="E68" i="23"/>
  <c r="G68" i="23" s="1"/>
  <c r="G66" i="23"/>
  <c r="R21" i="21"/>
  <c r="R20" i="21"/>
  <c r="Q22" i="21"/>
  <c r="S22" i="21" s="1"/>
  <c r="AI11" i="21"/>
  <c r="AK11" i="21" s="1"/>
  <c r="AC11" i="21"/>
  <c r="AE11" i="21" s="1"/>
  <c r="Q11" i="21"/>
  <c r="S11" i="21" s="1"/>
  <c r="AI10" i="21"/>
  <c r="AK10" i="21" s="1"/>
  <c r="AC10" i="21"/>
  <c r="AE10" i="21" s="1"/>
  <c r="Q10" i="21"/>
  <c r="S10" i="21" s="1"/>
  <c r="Y66" i="24" l="1"/>
  <c r="X68" i="24"/>
  <c r="Y68" i="24" s="1"/>
  <c r="X68" i="23"/>
  <c r="Y68" i="23" s="1"/>
  <c r="Y66" i="23"/>
  <c r="R17" i="21"/>
  <c r="X17" i="21" s="1"/>
  <c r="X62" i="21" s="1"/>
  <c r="X20" i="21"/>
  <c r="E10" i="21"/>
  <c r="G10" i="21" s="1"/>
  <c r="E11" i="21"/>
  <c r="G11" i="21" s="1"/>
  <c r="AI35" i="21" l="1"/>
  <c r="AK35" i="21" s="1"/>
  <c r="AC35" i="21"/>
  <c r="AE35" i="21" s="1"/>
  <c r="Q35" i="21"/>
  <c r="S35" i="21" s="1"/>
  <c r="K35" i="21"/>
  <c r="M35" i="21" s="1"/>
  <c r="AI57" i="21"/>
  <c r="AK57" i="21" s="1"/>
  <c r="AC57" i="21"/>
  <c r="AE57" i="21" s="1"/>
  <c r="Q57" i="21"/>
  <c r="K57" i="21"/>
  <c r="AI52" i="21"/>
  <c r="AK52" i="21" s="1"/>
  <c r="AC52" i="21"/>
  <c r="AE52" i="21" s="1"/>
  <c r="Q52" i="21"/>
  <c r="S52" i="21" s="1"/>
  <c r="K52" i="21"/>
  <c r="M52" i="21" s="1"/>
  <c r="AI43" i="21"/>
  <c r="AK43" i="21" s="1"/>
  <c r="AC43" i="21"/>
  <c r="AE43" i="21" s="1"/>
  <c r="Q43" i="21"/>
  <c r="S43" i="21" s="1"/>
  <c r="K43" i="21"/>
  <c r="M43" i="21" s="1"/>
  <c r="AI22" i="21"/>
  <c r="AC22" i="21"/>
  <c r="Q21" i="21"/>
  <c r="K22" i="21"/>
  <c r="S21" i="21" l="1"/>
  <c r="AI21" i="21"/>
  <c r="AK21" i="21" s="1"/>
  <c r="AK22" i="21"/>
  <c r="K51" i="21"/>
  <c r="M57" i="21"/>
  <c r="K21" i="21"/>
  <c r="M22" i="21"/>
  <c r="Q51" i="21"/>
  <c r="S57" i="21"/>
  <c r="AC21" i="21"/>
  <c r="AE21" i="21" s="1"/>
  <c r="AE22" i="21"/>
  <c r="AC51" i="21"/>
  <c r="AI51" i="21"/>
  <c r="K34" i="21"/>
  <c r="AI34" i="21"/>
  <c r="AK34" i="21" s="1"/>
  <c r="AC34" i="21"/>
  <c r="AE34" i="21" s="1"/>
  <c r="Q34" i="21"/>
  <c r="E15" i="21"/>
  <c r="E12" i="21"/>
  <c r="E14" i="21"/>
  <c r="E16" i="21"/>
  <c r="E39" i="21"/>
  <c r="G39" i="21" s="1"/>
  <c r="E24" i="21"/>
  <c r="G24" i="21" s="1"/>
  <c r="E25" i="21"/>
  <c r="G25" i="21" s="1"/>
  <c r="E27" i="21"/>
  <c r="G27" i="21" s="1"/>
  <c r="E28" i="21"/>
  <c r="G28" i="21" s="1"/>
  <c r="E30" i="21"/>
  <c r="G30" i="21" s="1"/>
  <c r="E31" i="21"/>
  <c r="G31" i="21" s="1"/>
  <c r="E32" i="21"/>
  <c r="G32" i="21" s="1"/>
  <c r="E33" i="21"/>
  <c r="G33" i="21" s="1"/>
  <c r="E36" i="21"/>
  <c r="G36" i="21" s="1"/>
  <c r="E37" i="21"/>
  <c r="G37" i="21" s="1"/>
  <c r="E38" i="21"/>
  <c r="G38" i="21" s="1"/>
  <c r="E40" i="21"/>
  <c r="G40" i="21" s="1"/>
  <c r="E41" i="21"/>
  <c r="G41" i="21" s="1"/>
  <c r="E42" i="21"/>
  <c r="G42" i="21" s="1"/>
  <c r="E44" i="21"/>
  <c r="G44" i="21" s="1"/>
  <c r="E45" i="21"/>
  <c r="G45" i="21" s="1"/>
  <c r="E47" i="21"/>
  <c r="E48" i="21"/>
  <c r="G48" i="21" s="1"/>
  <c r="E49" i="21"/>
  <c r="G49" i="21" s="1"/>
  <c r="E50" i="21"/>
  <c r="G50" i="21" s="1"/>
  <c r="E53" i="21"/>
  <c r="G53" i="21" s="1"/>
  <c r="E54" i="21"/>
  <c r="G54" i="21" s="1"/>
  <c r="E55" i="21"/>
  <c r="G55" i="21" s="1"/>
  <c r="E56" i="21"/>
  <c r="G56" i="21" s="1"/>
  <c r="E58" i="21"/>
  <c r="G58" i="21" s="1"/>
  <c r="E59" i="21"/>
  <c r="G59" i="21" s="1"/>
  <c r="E60" i="21"/>
  <c r="G60" i="21" s="1"/>
  <c r="C9" i="21"/>
  <c r="C13" i="21" s="1"/>
  <c r="AI9" i="21"/>
  <c r="AC9" i="21"/>
  <c r="Q9" i="21"/>
  <c r="K9" i="21"/>
  <c r="Q20" i="21" l="1"/>
  <c r="Q17" i="21" s="1"/>
  <c r="Q62" i="21" s="1"/>
  <c r="Q63" i="21"/>
  <c r="Q64" i="21" s="1"/>
  <c r="Q66" i="21" s="1"/>
  <c r="Q68" i="21" s="1"/>
  <c r="M21" i="21"/>
  <c r="K20" i="21"/>
  <c r="K17" i="21" s="1"/>
  <c r="AI4" i="21"/>
  <c r="AK9" i="21"/>
  <c r="M34" i="21"/>
  <c r="AE9" i="21"/>
  <c r="AC4" i="21"/>
  <c r="AE4" i="21" s="1"/>
  <c r="S9" i="21"/>
  <c r="Q4" i="21"/>
  <c r="M9" i="21"/>
  <c r="K4" i="21"/>
  <c r="S34" i="21"/>
  <c r="AI20" i="21"/>
  <c r="AC20" i="21"/>
  <c r="E57" i="21"/>
  <c r="G57" i="21" s="1"/>
  <c r="E43" i="21"/>
  <c r="G43" i="21" s="1"/>
  <c r="E9" i="21"/>
  <c r="E52" i="21"/>
  <c r="G52" i="21" s="1"/>
  <c r="E26" i="21"/>
  <c r="G26" i="21" s="1"/>
  <c r="E46" i="21"/>
  <c r="G46" i="21" s="1"/>
  <c r="E35" i="21"/>
  <c r="G35" i="21" s="1"/>
  <c r="E29" i="21"/>
  <c r="G29" i="21" s="1"/>
  <c r="E22" i="21"/>
  <c r="AG13" i="21"/>
  <c r="AJ8" i="21"/>
  <c r="AK8" i="21" s="1"/>
  <c r="AJ7" i="21"/>
  <c r="AK7" i="21" s="1"/>
  <c r="E13" i="21" l="1"/>
  <c r="E4" i="21"/>
  <c r="G9" i="21"/>
  <c r="E21" i="21"/>
  <c r="E51" i="21"/>
  <c r="G51" i="21" s="1"/>
  <c r="E34" i="21"/>
  <c r="G34" i="21" s="1"/>
  <c r="E20" i="21" l="1"/>
  <c r="O13" i="21"/>
  <c r="I13" i="21"/>
  <c r="AD8" i="21"/>
  <c r="AE8" i="21" s="1"/>
  <c r="AD7" i="21"/>
  <c r="AE7" i="21" s="1"/>
  <c r="R8" i="21"/>
  <c r="S8" i="21" s="1"/>
  <c r="R7" i="21"/>
  <c r="L8" i="21"/>
  <c r="M8" i="21" s="1"/>
  <c r="L7" i="21"/>
  <c r="F8" i="21"/>
  <c r="G8" i="21" s="1"/>
  <c r="F7" i="21"/>
  <c r="G7" i="21" s="1"/>
  <c r="AA13" i="21"/>
  <c r="AJ5" i="21"/>
  <c r="AJ6" i="21"/>
  <c r="AK6" i="21" s="1"/>
  <c r="F5" i="21"/>
  <c r="F6" i="21"/>
  <c r="G6" i="21" s="1"/>
  <c r="F13" i="21" l="1"/>
  <c r="F4" i="21"/>
  <c r="G4" i="21" s="1"/>
  <c r="G5" i="21"/>
  <c r="S7" i="21"/>
  <c r="R4" i="21"/>
  <c r="S4" i="21" s="1"/>
  <c r="AK5" i="21"/>
  <c r="AJ4" i="21"/>
  <c r="AK4" i="21" s="1"/>
  <c r="AJ13" i="21"/>
  <c r="M7" i="21"/>
  <c r="L4" i="21"/>
  <c r="M4" i="21" s="1"/>
  <c r="R13" i="21"/>
  <c r="L13" i="21"/>
  <c r="AD13" i="21"/>
  <c r="M13" i="21" l="1"/>
  <c r="L62" i="21"/>
  <c r="L63" i="21" s="1"/>
  <c r="S13" i="21"/>
  <c r="R62" i="21"/>
  <c r="AE13" i="21"/>
  <c r="AD62" i="21"/>
  <c r="AK13" i="21"/>
  <c r="AJ62" i="21"/>
  <c r="AJ63" i="21" s="1"/>
  <c r="AJ64" i="21" s="1"/>
  <c r="G13" i="21"/>
  <c r="R63" i="21" l="1"/>
  <c r="S62" i="21"/>
  <c r="L64" i="21"/>
  <c r="L66" i="21" s="1"/>
  <c r="L68" i="21" s="1"/>
  <c r="AD63" i="21"/>
  <c r="AD64" i="21" s="1"/>
  <c r="F22" i="21"/>
  <c r="R64" i="21" l="1"/>
  <c r="S63" i="21"/>
  <c r="X63" i="21"/>
  <c r="X64" i="21" s="1"/>
  <c r="X66" i="21" s="1"/>
  <c r="X68" i="21" s="1"/>
  <c r="F21" i="21"/>
  <c r="G22" i="21"/>
  <c r="S64" i="21" l="1"/>
  <c r="R66" i="21"/>
  <c r="G21" i="21"/>
  <c r="F20" i="21"/>
  <c r="F17" i="21" s="1"/>
  <c r="F62" i="21" s="1"/>
  <c r="R68" i="21" l="1"/>
  <c r="S68" i="21" s="1"/>
  <c r="S66" i="21"/>
  <c r="F63" i="21"/>
  <c r="F64" i="21" l="1"/>
  <c r="F66" i="21" l="1"/>
  <c r="F68" i="21" l="1"/>
  <c r="W17" i="21" l="1"/>
  <c r="W62" i="21" s="1"/>
  <c r="K62" i="21"/>
  <c r="W18" i="21"/>
  <c r="E18" i="21"/>
  <c r="E17" i="21"/>
  <c r="E62" i="21" s="1"/>
  <c r="G62" i="21" l="1"/>
  <c r="E63" i="21"/>
  <c r="Y62" i="21"/>
  <c r="M62" i="21"/>
  <c r="K63" i="21"/>
  <c r="K64" i="21" s="1"/>
  <c r="K66" i="21" l="1"/>
  <c r="M64" i="21"/>
  <c r="M63" i="21"/>
  <c r="W63" i="21"/>
  <c r="G63" i="21"/>
  <c r="E64" i="21"/>
  <c r="Y63" i="21" l="1"/>
  <c r="W64" i="21"/>
  <c r="G64" i="21"/>
  <c r="E66" i="21"/>
  <c r="K68" i="21"/>
  <c r="M68" i="21" s="1"/>
  <c r="M66" i="21"/>
  <c r="Y64" i="21" l="1"/>
  <c r="W66" i="21"/>
  <c r="G66" i="21"/>
  <c r="E68" i="21"/>
  <c r="G68" i="21" s="1"/>
  <c r="W68" i="21" l="1"/>
  <c r="Y68" i="21" s="1"/>
  <c r="Y66" i="21"/>
</calcChain>
</file>

<file path=xl/sharedStrings.xml><?xml version="1.0" encoding="utf-8"?>
<sst xmlns="http://schemas.openxmlformats.org/spreadsheetml/2006/main" count="534" uniqueCount="100">
  <si>
    <t>Unit</t>
  </si>
  <si>
    <t># of units</t>
  </si>
  <si>
    <t>Per month</t>
  </si>
  <si>
    <t>Subtotal Human Resources</t>
  </si>
  <si>
    <t>All Years</t>
  </si>
  <si>
    <r>
      <t>3. Equipment and supplies</t>
    </r>
    <r>
      <rPr>
        <b/>
        <vertAlign val="superscript"/>
        <sz val="10"/>
        <rFont val="Arial"/>
        <family val="2"/>
      </rPr>
      <t>7</t>
    </r>
  </si>
  <si>
    <t>Costs</t>
  </si>
  <si>
    <t>1.2 Salaries (gross salaries including social security
charges and other related costs, expat/int. staff)</t>
  </si>
  <si>
    <r>
      <t>13. Total accepted</t>
    </r>
    <r>
      <rPr>
        <b/>
        <vertAlign val="superscript"/>
        <sz val="10"/>
        <rFont val="Arial"/>
        <family val="2"/>
      </rPr>
      <t xml:space="preserve">11 </t>
    </r>
    <r>
      <rPr>
        <b/>
        <sz val="10"/>
        <rFont val="Arial"/>
        <family val="2"/>
      </rPr>
      <t>costs of the Action (11+12)</t>
    </r>
  </si>
  <si>
    <t>7.  Subtotal direct eligible costs of the Action (1-6)</t>
  </si>
  <si>
    <t>6.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t>
  </si>
  <si>
    <t>9. Only indicate here when fully subcontracted.</t>
  </si>
  <si>
    <t xml:space="preserve">10. Communication and visibility activities should be properly planned and budgeted at each stage of the project implementation. </t>
  </si>
  <si>
    <t>Total Cost
(in EUR)</t>
  </si>
  <si>
    <r>
      <t xml:space="preserve"> 1. Budget for the Action</t>
    </r>
    <r>
      <rPr>
        <b/>
        <vertAlign val="superscript"/>
        <sz val="12"/>
        <rFont val="Arial"/>
        <family val="2"/>
      </rPr>
      <t>1</t>
    </r>
  </si>
  <si>
    <r>
      <t>Total Cost
(in EUR)</t>
    </r>
    <r>
      <rPr>
        <b/>
        <vertAlign val="superscript"/>
        <sz val="10"/>
        <rFont val="Arial"/>
        <family val="2"/>
      </rPr>
      <t>3</t>
    </r>
  </si>
  <si>
    <r>
      <t xml:space="preserve">12. - Taxes </t>
    </r>
    <r>
      <rPr>
        <vertAlign val="superscript"/>
        <sz val="10"/>
        <rFont val="Arial"/>
        <family val="2"/>
      </rPr>
      <t xml:space="preserve">11
</t>
    </r>
    <r>
      <rPr>
        <sz val="10"/>
        <rFont val="Arial"/>
        <family val="2"/>
      </rPr>
      <t xml:space="preserve">      - Contributions in kind </t>
    </r>
    <r>
      <rPr>
        <vertAlign val="superscript"/>
        <sz val="10"/>
        <rFont val="Arial"/>
        <family val="2"/>
      </rPr>
      <t>12</t>
    </r>
  </si>
  <si>
    <t>2. This section must be completed if the Action is to be implemented over more than one reporting period (usually 12 months).</t>
  </si>
  <si>
    <t>7. Please separate cost for purchase or rental.</t>
  </si>
  <si>
    <t>8. Specify the typology of costs or services. Global amounts will not be accepted.</t>
  </si>
  <si>
    <t>NB: The Beneficiary(ies) alone are responsible for the correctness of the financial information provided in these tables.</t>
  </si>
  <si>
    <t>Unit value
(in EUR)</t>
  </si>
  <si>
    <t xml:space="preserve">10.  Provision for contingency reserve (maximum 5% of  7, subtotal of direct eligible costs of the Action) </t>
  </si>
  <si>
    <r>
      <t xml:space="preserve">11. Total </t>
    </r>
    <r>
      <rPr>
        <b/>
        <sz val="10"/>
        <rFont val="Arial"/>
        <family val="2"/>
      </rPr>
      <t xml:space="preserve">eligible costs (9+10) </t>
    </r>
  </si>
  <si>
    <t>8. Indirect costs (maximum 7% of  7, subtotal of direct eligible costs of the Action)</t>
  </si>
  <si>
    <t>1. The description of items must be sufficiently detailed and all items broken down into their main components. The number of units and the unit value must be specified for each item depending on the indications provided. The budget has to include costs related to the Action as a whole, regardless the  part financed by the Contracting Authority.</t>
  </si>
  <si>
    <t>11. Only to be filled in when provided for in the Call for Proposal (i.e. taxes are not eligible and the beneficiary(ies) can show they cannot reclaim them). Please see glossary of terms (Annex A 1) of the Practical Guide to contract procedures for EU external actions for the definition of taxes. Please note that direct taxes are not included (such as taxes on salary of staff working for the action which are part of the gross salary). Note: Where the Call for Proposal does not exclude the coverage of taxes and the beneficiary can show it cannot reclaim, taxes may be eligible and should be included in each relevant heading. Taxes that can be reclaimed are not considered as eligible nor accepted costs.</t>
  </si>
  <si>
    <t>9. Total eligible costs of the Action, excluding reserve (7+ 8)</t>
  </si>
  <si>
    <t>4. If staff are not working full time on the Action, the percentage should be indicated alongside the description of the item and reflected in the number of units (not the unit value).</t>
  </si>
  <si>
    <t>14. Costs related to category 1 and 4 of the budget, when they relate to a Field office, can be declared on the basis of a simplified method of allocation. A description of the allocation method used to determine field office costs in accordance with the entity's usual accounting and management practices has to be prepared by the entity and annexed to the Budget on a separate sheet. The method will be assessed and approved by the Evaluation Committee and the Contracting Authority  during the contracting phase. The Beneficiary proposing and using them must be univocally identified. When costs are declared on the basis of such allocation method the amount charged to the Project is to be indicated in the column "TOTAL COSTS" and the mention "APPORTIONMENT" is to be indicated in the column "units".</t>
  </si>
  <si>
    <t>3. The budget may be established in euro or in the currency of the country of the Contracting Authority. Costs and unit values are rounded to the nearest euro.</t>
  </si>
  <si>
    <t>13.  Use "UNIT COST per flight/month/kit etc…" or "LUMPSUM" or "FLAT RATE" or "APPORTIONMENT" in case of simplified cost options. Use different lines for each type of simplified cost options and per beneficiary. In worksheet 2, the methods used to determine and calculate them must be clearly described and substantiated and the Beneficiary proposing and using them must be univocally identified. (for more guidance see Annex K - Guidelines-Checklist for simplified cost options).</t>
  </si>
  <si>
    <r>
      <t>1. Human Resources</t>
    </r>
    <r>
      <rPr>
        <b/>
        <vertAlign val="superscript"/>
        <sz val="10"/>
        <color indexed="8"/>
        <rFont val="Arial"/>
        <family val="2"/>
      </rPr>
      <t>14</t>
    </r>
  </si>
  <si>
    <r>
      <t>4. Local office</t>
    </r>
    <r>
      <rPr>
        <b/>
        <vertAlign val="superscript"/>
        <sz val="10"/>
        <color indexed="8"/>
        <rFont val="Arial"/>
        <family val="2"/>
      </rPr>
      <t>14</t>
    </r>
  </si>
  <si>
    <r>
      <t>5. Indicate the country where the per diems are incurred</t>
    </r>
    <r>
      <rPr>
        <strike/>
        <sz val="10"/>
        <color indexed="8"/>
        <rFont val="Arial"/>
        <family val="2"/>
      </rPr>
      <t>.</t>
    </r>
    <r>
      <rPr>
        <sz val="10"/>
        <color indexed="8"/>
        <rFont val="Arial"/>
        <family val="2"/>
      </rPr>
      <t xml:space="preserve">
Per diems are not considered a simplified cost option for the purposes of Union financing when the Grant Beneficiary reimburses a fixed amount to its staff according to its staff rules and asks for the reimbursement of that same amount in the action budget. That is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r>
  </si>
  <si>
    <r>
      <t xml:space="preserve">12. Only to be filled in when contributions in kind as may be accepted as co-financing. The amount indicated must be identical to the one indicated in worksheet 3 "expected sources of funding".  </t>
    </r>
    <r>
      <rPr>
        <sz val="10"/>
        <color indexed="10"/>
        <rFont val="Arial"/>
        <family val="2"/>
      </rPr>
      <t>The value of the work provided by volunteers can be recognised as in kind contribution. Volunteers' work may comprise up to 50 % of the co-financing and shall be declared as unit cost (the unit costs defined in the budget and accepted by the contracting authority).</t>
    </r>
  </si>
  <si>
    <t>ILO Costs
(in EUR)</t>
  </si>
  <si>
    <t>UNICEF Costs
(in EURO)</t>
  </si>
  <si>
    <t xml:space="preserve"> </t>
  </si>
  <si>
    <r>
      <t>5. Other costs, services</t>
    </r>
    <r>
      <rPr>
        <b/>
        <vertAlign val="superscript"/>
        <sz val="10"/>
        <rFont val="Arial"/>
        <family val="2"/>
      </rPr>
      <t>8</t>
    </r>
    <r>
      <rPr>
        <b/>
        <sz val="10"/>
        <rFont val="Arial"/>
        <family val="2"/>
      </rPr>
      <t xml:space="preserve"> - ILO Format </t>
    </r>
  </si>
  <si>
    <r>
      <t xml:space="preserve">Unit </t>
    </r>
    <r>
      <rPr>
        <b/>
        <vertAlign val="superscript"/>
        <sz val="9"/>
        <rFont val="Arial"/>
        <family val="2"/>
      </rPr>
      <t>13</t>
    </r>
  </si>
  <si>
    <t xml:space="preserve">Per month </t>
  </si>
  <si>
    <t>1.1.1. Community Development Officer (NO2)</t>
  </si>
  <si>
    <t xml:space="preserve">1.1 Salaries (gross salaries including social security charges and other related costs, local staff) </t>
  </si>
  <si>
    <t>1.1.3 Social Policy (Economics, NOC) - 30 %</t>
  </si>
  <si>
    <t>1.1.2 Social Policy Specialist (NO 1-2)</t>
  </si>
  <si>
    <t xml:space="preserve">Per day </t>
  </si>
  <si>
    <t>Per day</t>
  </si>
  <si>
    <t xml:space="preserve">2.1.3 – Technical assistance to develop social protection expenditure database for MoSVY-supported social assistance programmes </t>
  </si>
  <si>
    <t xml:space="preserve">2.2.2 Provide technical assistance and tools to develop gender-sensitive social budgeting forecasting model for Cambodia </t>
  </si>
  <si>
    <r>
      <t>2. Travel</t>
    </r>
    <r>
      <rPr>
        <b/>
        <vertAlign val="superscript"/>
        <sz val="10"/>
        <rFont val="Arial"/>
        <family val="2"/>
      </rPr>
      <t>6</t>
    </r>
    <r>
      <rPr>
        <b/>
        <sz val="10"/>
        <rFont val="Arial"/>
        <family val="2"/>
      </rPr>
      <t xml:space="preserve"> -programme monitoring</t>
    </r>
  </si>
  <si>
    <t>1.1.4 Social Policy (Social Protection - NOC) - 20 %</t>
  </si>
  <si>
    <t xml:space="preserve">1.1.1 Technical assistance to selected budget entities in implementing NSPC M&amp;E Framework and linking programme M&amp;E frameworks with RB budgeting. </t>
  </si>
  <si>
    <t xml:space="preserve">Output 1.2 – Feasibility studies and tools for expansion of the social protection schemes are developed  </t>
  </si>
  <si>
    <t>1.2.1 Technical assistance to design and development of gender- and -child -sensitive integrated / family package of social assistance programmes (cash transfer for pregnant women and children, cash scholarships, disability allowance, and social pension for elderly) and administrative models /institutional arrangements for their delivery</t>
  </si>
  <si>
    <t>1.2.2 Technical assistance and financial support to strengthen the delivery of the disability allowance programme (identification, data collection and costing)</t>
  </si>
  <si>
    <t xml:space="preserve">Output 1.3. the CSO-Trade Union Network can engage effectively with decision makers for the improvement and increased coverage of selected Social Protection  programmes </t>
  </si>
  <si>
    <t>1.3.1 Strengthening the capacity and understanding of the CSO-TU Network on results-based budgeting and effective delivery of selected social assistance, including MEL frameworks and gender sensitive design and delivery</t>
  </si>
  <si>
    <t xml:space="preserve">1.3.2 Impact and needs analysis at the level of constituents of the CSO-TU Network regarding selected social assistance programmes, including development of recommendations for improvement </t>
  </si>
  <si>
    <t xml:space="preserve">1.3.3 Advocacy by representatives of the CSO-TU Network to promote recommendations for improvement (and increased coverage?) of selected social assistance programmes. </t>
  </si>
  <si>
    <t>1.3.4 Extract learning and lessons from the CSO-TU engagement on selected social assistance programmes and share with relevant stakeholders, including GCSPF</t>
  </si>
  <si>
    <t xml:space="preserve">2.1.1 – Technical assistance to review implementation of the functional classification of social protection schemes by selected ministries </t>
  </si>
  <si>
    <t>2.1.2 - Mapping of Social Protection Programs and respective costs</t>
  </si>
  <si>
    <t>2.2.1 - Provide capacity building (training and coaching) on social budgeting forecasting model to MED departments</t>
  </si>
  <si>
    <t>Output 2.3 – The CSO-TU Network can engage effectively with decision makers for an increased coverage of the informal economy workers  under the NSPPF, especially women workers.</t>
  </si>
  <si>
    <t>2.3.1 Strengthening the capacity and understanding of the CSO-TU Network on overall PFM and SP systems management and governance, including, including MEL frameworks and gender sensitive design and delivery</t>
  </si>
  <si>
    <t xml:space="preserve">2.3.2 Needs and impact assessment at the level of constituents of the CSO-TU Network , in particular regarding female informal economy workers, including development of recommendations for increased coverage. </t>
  </si>
  <si>
    <t xml:space="preserve">2.3.3 Advocacy by representatives of the CSO-TU Network to promote recommendations for increased coverage for informal economy workers, women in particular.  </t>
  </si>
  <si>
    <t>2.3.4 Extract learning and lessons from the CSO-TU engagement on increasing the coverage for informal economy workers and share with relevant stakeholders, including GCSPF</t>
  </si>
  <si>
    <t xml:space="preserve">3.1.1 Technical assistance to develop training curriculum for sub-national administrations (SNAs) on social protection, with focus on disability allowance  </t>
  </si>
  <si>
    <t xml:space="preserve">3.1.2 Provide financial support for implementation of a gender-sensitive training program on social assistance for national and subnational government officials (Focus on Provincial/Capital levels)  </t>
  </si>
  <si>
    <t xml:space="preserve">Output 3.2
increased capacity and engagement of the CSO-TU Network to engage in social accountability mechanisms related to SP delivery at subnational level.   </t>
  </si>
  <si>
    <t>3.2.1 Strengthening the capacity and understanding of the CSO-TU Network on social accountability within SP delivery</t>
  </si>
  <si>
    <t xml:space="preserve">3.2.2 Advocacy by representatives of the CSO-TU Network to promote recommendations for increased social accountability in SP delivery at subnational level  </t>
  </si>
  <si>
    <t xml:space="preserve">3.2.3 Awareness building amongst constituents regarding social accountability mechanisms. </t>
  </si>
  <si>
    <t xml:space="preserve">3.2.4 Extract learning and lessons from the CSO-TU engagement on the use of social accountability mechanisms within SP delivery. </t>
  </si>
  <si>
    <t>Inception  Phase</t>
  </si>
  <si>
    <t xml:space="preserve">1 April-31 Dec 2020 </t>
  </si>
  <si>
    <t>Output 2.1 - Tools and Knowledge in place for improved planning, budgeting and tracking of social protection expenditures including a consistent mechanism for compilation of revenues and expenditures</t>
  </si>
  <si>
    <t>Output 2.2 – Social budget forecasting system established</t>
  </si>
  <si>
    <t>1.1.5 Program Coordinator P4 - 50%</t>
  </si>
  <si>
    <t>5.1 Communication and visability</t>
  </si>
  <si>
    <t>5.2 Other services</t>
  </si>
  <si>
    <t>1.1.6 ILO Finance and Admin Assis (G5) - 50%</t>
  </si>
  <si>
    <t>1.1.7 ILO Nat. Prog. Officer (NoB) - 25%</t>
  </si>
  <si>
    <t>5.1.2 Evaluation of the project (CO contribution to global evaluation)</t>
  </si>
  <si>
    <t xml:space="preserve">3.1.4 Research (Assessment) of roles and existing mechanism at SNA level in implementing SA programmes </t>
  </si>
  <si>
    <t xml:space="preserve">3.1.3 Technical assistance to assess existing knowledge sharing and information dissemination channels and develop strategies for capacity building of SNAs </t>
  </si>
  <si>
    <t>1.1.3 - Provide technical assistance and financial support to implement a gender-sensitive analysis of the financial situation (actuarial review) of the NSSF  Schemes (actuarial review)</t>
  </si>
  <si>
    <t xml:space="preserve">1.1.4 - Develop research on the potential role of expanded Social Protection for Cambodia Socio-economic development </t>
  </si>
  <si>
    <t>Outcome 1– Improved design and monitoring of SP programs and increased availability of evidence on SP impact system increases coverage of social protection</t>
  </si>
  <si>
    <t xml:space="preserve">Output 1.1   Evidence-based frameworks and tools to guide, monitor and evaluate the implementation of the National Social Protection Policy Framework are developed and implemented
</t>
  </si>
  <si>
    <t>Outcome 2: Social Protection institutions enhance their planning, budgeting and M&amp;E in alignment with the Public Finance Management Reform Programme</t>
  </si>
  <si>
    <t xml:space="preserve">Outcome 3 - Service providers at sub-national level (SNAs) are better able to implement social protection services 
</t>
  </si>
  <si>
    <t>Output 3.1- Service providers have improved skills to deliver social protection services</t>
  </si>
  <si>
    <t xml:space="preserve">2.1.4  Provide technical assistance and support to building the capacities of the selected line ministries and institutions  responsible for social assistance to develop adequate/high-quality results-based frameworks in support of programme-based budget formulation, execution and reporting  </t>
  </si>
  <si>
    <t>2.1.5 – Technical assistance to implement a comprehensive gender-sensitive Financial Review of Social Protection in Cambodia as input to MTR of SPPF</t>
  </si>
  <si>
    <t>2.1.6 - Development of annual social protection budget and statistical Briefs and support the  promotion of pubic dialogue</t>
  </si>
  <si>
    <t xml:space="preserve">2.1.7 - Advocacy and evidence-building the results from the MTR of SSPF </t>
  </si>
  <si>
    <t>Oct 2019-31 Dec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</si>
</sst>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name val="Arial"/>
    </font>
    <font>
      <sz val="10"/>
      <name val="Arial"/>
      <family val="2"/>
    </font>
    <font>
      <b/>
      <sz val="10"/>
      <name val="Arial"/>
      <family val="2"/>
    </font>
    <font>
      <b/>
      <i/>
      <sz val="10"/>
      <name val="Arial"/>
      <family val="2"/>
    </font>
    <font>
      <b/>
      <sz val="12"/>
      <name val="Arial"/>
      <family val="2"/>
    </font>
    <font>
      <sz val="10"/>
      <name val="Arial"/>
      <family val="2"/>
    </font>
    <font>
      <b/>
      <vertAlign val="superscript"/>
      <sz val="12"/>
      <name val="Arial"/>
      <family val="2"/>
    </font>
    <font>
      <b/>
      <vertAlign val="superscript"/>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trike/>
      <sz val="10"/>
      <color indexed="8"/>
      <name val="Arial"/>
      <family val="2"/>
    </font>
    <font>
      <b/>
      <vertAlign val="superscript"/>
      <sz val="10"/>
      <color indexed="8"/>
      <name val="Arial"/>
      <family val="2"/>
    </font>
    <font>
      <sz val="10"/>
      <color indexed="10"/>
      <name val="Arial"/>
      <family val="2"/>
    </font>
    <font>
      <sz val="10"/>
      <color theme="1"/>
      <name val="Arial"/>
      <family val="2"/>
    </font>
    <font>
      <b/>
      <sz val="10"/>
      <color theme="1"/>
      <name val="Arial"/>
      <family val="2"/>
    </font>
    <font>
      <sz val="12"/>
      <name val="Arial"/>
      <family val="2"/>
    </font>
    <font>
      <sz val="12"/>
      <color theme="1"/>
      <name val="Calibri"/>
      <family val="2"/>
      <scheme val="minor"/>
    </font>
    <font>
      <b/>
      <sz val="9"/>
      <name val="Arial"/>
      <family val="2"/>
    </font>
    <font>
      <b/>
      <vertAlign val="superscript"/>
      <sz val="9"/>
      <name val="Arial"/>
      <family val="2"/>
    </font>
    <font>
      <sz val="9"/>
      <name val="Arial"/>
      <family val="2"/>
    </font>
    <font>
      <b/>
      <i/>
      <sz val="9"/>
      <name val="Arial"/>
      <family val="2"/>
    </font>
    <font>
      <b/>
      <sz val="11"/>
      <name val="Arial"/>
      <family val="2"/>
    </font>
    <font>
      <sz val="11"/>
      <color theme="1"/>
      <name val="Arial"/>
      <family val="2"/>
    </font>
    <font>
      <sz val="10"/>
      <color rgb="FF000000"/>
      <name val="Arial"/>
      <family val="2"/>
    </font>
    <font>
      <sz val="11"/>
      <name val="Arial"/>
      <family val="2"/>
    </font>
    <font>
      <b/>
      <sz val="12"/>
      <color theme="1"/>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ck">
        <color indexed="64"/>
      </top>
      <bottom style="thin">
        <color indexed="64"/>
      </bottom>
      <diagonal/>
    </border>
    <border>
      <left/>
      <right/>
      <top/>
      <bottom style="thin">
        <color indexed="64"/>
      </bottom>
      <diagonal/>
    </border>
    <border>
      <left style="thin">
        <color auto="1"/>
      </left>
      <right/>
      <top style="thin">
        <color auto="1"/>
      </top>
      <bottom/>
      <diagonal/>
    </border>
    <border>
      <left style="thin">
        <color indexed="64"/>
      </left>
      <right style="thick">
        <color indexed="64"/>
      </right>
      <top style="thin">
        <color indexed="64"/>
      </top>
      <bottom style="thin">
        <color indexed="64"/>
      </bottom>
      <diagonal/>
    </border>
    <border>
      <left style="thin">
        <color auto="1"/>
      </left>
      <right style="thick">
        <color indexed="64"/>
      </right>
      <top style="thin">
        <color auto="1"/>
      </top>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bottom/>
      <diagonal/>
    </border>
    <border>
      <left/>
      <right style="thin">
        <color auto="1"/>
      </right>
      <top style="thin">
        <color auto="1"/>
      </top>
      <bottom/>
      <diagonal/>
    </border>
    <border>
      <left style="thin">
        <color auto="1"/>
      </left>
      <right style="thick">
        <color indexed="64"/>
      </right>
      <top/>
      <bottom style="thin">
        <color auto="1"/>
      </bottom>
      <diagonal/>
    </border>
    <border>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1" borderId="0" applyNumberFormat="0" applyBorder="0" applyAlignment="0" applyProtection="0"/>
    <xf numFmtId="0" fontId="1" fillId="0" borderId="0"/>
    <xf numFmtId="0" fontId="9" fillId="22" borderId="7" applyNumberFormat="0" applyFont="0" applyAlignment="0" applyProtection="0"/>
    <xf numFmtId="0" fontId="22" fillId="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40" fillId="0" borderId="0"/>
  </cellStyleXfs>
  <cellXfs count="246">
    <xf numFmtId="0" fontId="0" fillId="0" borderId="0" xfId="0"/>
    <xf numFmtId="0" fontId="3" fillId="23" borderId="11" xfId="0" applyFont="1" applyFill="1" applyBorder="1"/>
    <xf numFmtId="0" fontId="0" fillId="23" borderId="0" xfId="0" applyFill="1"/>
    <xf numFmtId="0" fontId="0" fillId="0" borderId="0" xfId="0" applyAlignment="1">
      <alignment wrapText="1"/>
    </xf>
    <xf numFmtId="0" fontId="3" fillId="23" borderId="15" xfId="0" applyFont="1" applyFill="1" applyBorder="1" applyAlignment="1">
      <alignment wrapText="1"/>
    </xf>
    <xf numFmtId="0" fontId="5" fillId="0" borderId="11" xfId="0" applyFont="1" applyBorder="1"/>
    <xf numFmtId="0" fontId="5" fillId="0" borderId="11" xfId="0" applyFont="1" applyBorder="1" applyAlignment="1">
      <alignment horizontal="center"/>
    </xf>
    <xf numFmtId="0" fontId="2" fillId="23" borderId="18" xfId="0" applyFont="1" applyFill="1" applyBorder="1" applyAlignment="1">
      <alignment vertical="center" wrapText="1"/>
    </xf>
    <xf numFmtId="0" fontId="5" fillId="25" borderId="11" xfId="0" applyFont="1" applyFill="1" applyBorder="1"/>
    <xf numFmtId="0" fontId="5" fillId="25" borderId="11" xfId="0" applyFont="1" applyFill="1" applyBorder="1" applyAlignment="1">
      <alignment horizontal="center"/>
    </xf>
    <xf numFmtId="0" fontId="4" fillId="0" borderId="0" xfId="0" applyFont="1" applyFill="1" applyBorder="1" applyAlignment="1">
      <alignment horizontal="left" vertical="top" wrapText="1"/>
    </xf>
    <xf numFmtId="0" fontId="5" fillId="25" borderId="19" xfId="0" applyFont="1" applyFill="1" applyBorder="1" applyAlignment="1">
      <alignment vertical="center" wrapText="1"/>
    </xf>
    <xf numFmtId="0" fontId="30" fillId="0" borderId="19" xfId="0" applyFont="1" applyBorder="1" applyAlignment="1">
      <alignment vertical="center" wrapText="1"/>
    </xf>
    <xf numFmtId="0" fontId="2" fillId="23" borderId="20" xfId="0" applyFont="1" applyFill="1" applyBorder="1" applyAlignment="1">
      <alignment horizontal="center" vertical="center" wrapText="1"/>
    </xf>
    <xf numFmtId="0" fontId="0" fillId="0" borderId="15" xfId="0" applyBorder="1" applyAlignment="1">
      <alignment wrapText="1"/>
    </xf>
    <xf numFmtId="0" fontId="2" fillId="23" borderId="10" xfId="0" applyFont="1" applyFill="1" applyBorder="1" applyAlignment="1">
      <alignment horizontal="center" vertical="top"/>
    </xf>
    <xf numFmtId="0" fontId="31" fillId="0" borderId="21" xfId="0" applyFont="1" applyBorder="1" applyAlignment="1">
      <alignment vertical="center" wrapText="1"/>
    </xf>
    <xf numFmtId="3" fontId="0" fillId="0" borderId="10" xfId="0" applyNumberFormat="1" applyBorder="1"/>
    <xf numFmtId="0" fontId="0" fillId="0" borderId="0" xfId="0" applyAlignment="1">
      <alignment wrapText="1"/>
    </xf>
    <xf numFmtId="0" fontId="34" fillId="23" borderId="10" xfId="0" applyFont="1" applyFill="1" applyBorder="1" applyAlignment="1">
      <alignment horizontal="left" vertical="top" wrapText="1"/>
    </xf>
    <xf numFmtId="0" fontId="36" fillId="0" borderId="16" xfId="0" applyFont="1" applyBorder="1" applyAlignment="1">
      <alignment horizontal="left" wrapText="1"/>
    </xf>
    <xf numFmtId="0" fontId="37" fillId="23" borderId="11" xfId="0" applyFont="1" applyFill="1" applyBorder="1" applyAlignment="1">
      <alignment horizontal="left" wrapText="1"/>
    </xf>
    <xf numFmtId="0" fontId="36" fillId="25" borderId="16" xfId="0" applyFont="1" applyFill="1" applyBorder="1" applyAlignment="1">
      <alignment horizontal="left" wrapText="1"/>
    </xf>
    <xf numFmtId="0" fontId="36" fillId="0" borderId="0" xfId="0" applyFont="1" applyAlignment="1">
      <alignment horizontal="left" wrapText="1"/>
    </xf>
    <xf numFmtId="0" fontId="1" fillId="0" borderId="15" xfId="0" applyFont="1" applyBorder="1" applyAlignment="1">
      <alignment wrapText="1"/>
    </xf>
    <xf numFmtId="4" fontId="2" fillId="23" borderId="10" xfId="0" applyNumberFormat="1" applyFont="1" applyFill="1" applyBorder="1" applyAlignment="1">
      <alignment horizontal="center" vertical="top" wrapText="1"/>
    </xf>
    <xf numFmtId="4" fontId="2" fillId="0" borderId="10" xfId="0" applyNumberFormat="1" applyFont="1" applyBorder="1"/>
    <xf numFmtId="4" fontId="5" fillId="0" borderId="12" xfId="0" applyNumberFormat="1" applyFont="1" applyBorder="1"/>
    <xf numFmtId="4" fontId="3" fillId="23" borderId="12" xfId="0" applyNumberFormat="1" applyFont="1" applyFill="1" applyBorder="1"/>
    <xf numFmtId="4" fontId="5" fillId="25" borderId="12" xfId="0" applyNumberFormat="1" applyFont="1" applyFill="1" applyBorder="1"/>
    <xf numFmtId="4" fontId="0" fillId="0" borderId="0" xfId="0" applyNumberFormat="1" applyAlignment="1">
      <alignment wrapText="1"/>
    </xf>
    <xf numFmtId="4" fontId="0" fillId="0" borderId="0" xfId="0" applyNumberFormat="1"/>
    <xf numFmtId="3" fontId="2" fillId="23" borderId="10" xfId="0" applyNumberFormat="1" applyFont="1" applyFill="1" applyBorder="1" applyAlignment="1">
      <alignment horizontal="center" vertical="top"/>
    </xf>
    <xf numFmtId="3" fontId="2" fillId="23" borderId="10" xfId="0" applyNumberFormat="1" applyFont="1" applyFill="1" applyBorder="1" applyAlignment="1">
      <alignment horizontal="center" vertical="top" wrapText="1"/>
    </xf>
    <xf numFmtId="3" fontId="2" fillId="0" borderId="10" xfId="0" applyNumberFormat="1" applyFont="1" applyBorder="1"/>
    <xf numFmtId="3" fontId="2" fillId="0" borderId="22" xfId="0" applyNumberFormat="1" applyFont="1" applyBorder="1"/>
    <xf numFmtId="3" fontId="2" fillId="0" borderId="26" xfId="0" applyNumberFormat="1" applyFont="1" applyBorder="1"/>
    <xf numFmtId="3" fontId="2" fillId="0" borderId="27" xfId="0" applyNumberFormat="1" applyFont="1" applyBorder="1"/>
    <xf numFmtId="3" fontId="5" fillId="0" borderId="11" xfId="0" applyNumberFormat="1" applyFont="1" applyBorder="1"/>
    <xf numFmtId="3" fontId="5" fillId="0" borderId="12" xfId="0" applyNumberFormat="1" applyFont="1" applyBorder="1"/>
    <xf numFmtId="3" fontId="3" fillId="23" borderId="11" xfId="0" applyNumberFormat="1" applyFont="1" applyFill="1" applyBorder="1"/>
    <xf numFmtId="3" fontId="3" fillId="23" borderId="12" xfId="0" applyNumberFormat="1" applyFont="1" applyFill="1" applyBorder="1"/>
    <xf numFmtId="3" fontId="5" fillId="0" borderId="0" xfId="0" applyNumberFormat="1" applyFont="1" applyBorder="1"/>
    <xf numFmtId="3" fontId="5" fillId="25" borderId="11" xfId="0" applyNumberFormat="1" applyFont="1" applyFill="1" applyBorder="1"/>
    <xf numFmtId="3" fontId="5" fillId="25" borderId="12" xfId="0" applyNumberFormat="1" applyFont="1" applyFill="1" applyBorder="1"/>
    <xf numFmtId="3" fontId="0" fillId="0" borderId="0" xfId="0" applyNumberFormat="1" applyAlignment="1">
      <alignment wrapText="1"/>
    </xf>
    <xf numFmtId="3" fontId="0" fillId="0" borderId="0" xfId="0" applyNumberFormat="1"/>
    <xf numFmtId="3" fontId="1" fillId="0" borderId="22" xfId="0" applyNumberFormat="1" applyFont="1" applyBorder="1"/>
    <xf numFmtId="1" fontId="2" fillId="23" borderId="10" xfId="0" applyNumberFormat="1" applyFont="1" applyFill="1" applyBorder="1" applyAlignment="1">
      <alignment horizontal="center" vertical="top"/>
    </xf>
    <xf numFmtId="1" fontId="2" fillId="23" borderId="10" xfId="0" applyNumberFormat="1" applyFont="1" applyFill="1" applyBorder="1" applyAlignment="1">
      <alignment horizontal="center" vertical="top" wrapText="1"/>
    </xf>
    <xf numFmtId="1" fontId="0" fillId="0" borderId="10" xfId="0" applyNumberFormat="1" applyBorder="1"/>
    <xf numFmtId="1" fontId="2" fillId="0" borderId="26" xfId="0" applyNumberFormat="1" applyFont="1" applyBorder="1"/>
    <xf numFmtId="1" fontId="2" fillId="0" borderId="27" xfId="0" applyNumberFormat="1" applyFont="1" applyBorder="1"/>
    <xf numFmtId="1" fontId="5" fillId="0" borderId="11" xfId="0" applyNumberFormat="1" applyFont="1" applyBorder="1"/>
    <xf numFmtId="1" fontId="5" fillId="0" borderId="12" xfId="0" applyNumberFormat="1" applyFont="1" applyBorder="1"/>
    <xf numFmtId="1" fontId="3" fillId="23" borderId="11" xfId="0" applyNumberFormat="1" applyFont="1" applyFill="1" applyBorder="1"/>
    <xf numFmtId="1" fontId="3" fillId="23" borderId="12" xfId="0" applyNumberFormat="1" applyFont="1" applyFill="1" applyBorder="1"/>
    <xf numFmtId="1" fontId="5" fillId="0" borderId="0" xfId="0" applyNumberFormat="1" applyFont="1" applyBorder="1"/>
    <xf numFmtId="1" fontId="5" fillId="25" borderId="11" xfId="0" applyNumberFormat="1" applyFont="1" applyFill="1" applyBorder="1"/>
    <xf numFmtId="1" fontId="5" fillId="25" borderId="12" xfId="0" applyNumberFormat="1" applyFont="1" applyFill="1" applyBorder="1"/>
    <xf numFmtId="1" fontId="0" fillId="0" borderId="0" xfId="0" applyNumberFormat="1"/>
    <xf numFmtId="1" fontId="0" fillId="0" borderId="0" xfId="0" applyNumberFormat="1" applyAlignment="1">
      <alignment wrapText="1"/>
    </xf>
    <xf numFmtId="3" fontId="2" fillId="0" borderId="30" xfId="0" applyNumberFormat="1" applyFont="1" applyBorder="1"/>
    <xf numFmtId="1" fontId="2" fillId="0" borderId="30" xfId="0" applyNumberFormat="1" applyFont="1" applyBorder="1"/>
    <xf numFmtId="3" fontId="1" fillId="0" borderId="30" xfId="0" applyNumberFormat="1" applyFont="1" applyBorder="1"/>
    <xf numFmtId="3" fontId="1" fillId="0" borderId="23" xfId="0" applyNumberFormat="1" applyFont="1" applyFill="1" applyBorder="1"/>
    <xf numFmtId="1" fontId="3" fillId="23" borderId="13" xfId="0" applyNumberFormat="1" applyFont="1" applyFill="1" applyBorder="1"/>
    <xf numFmtId="3" fontId="3" fillId="23" borderId="28" xfId="0" applyNumberFormat="1" applyFont="1" applyFill="1" applyBorder="1"/>
    <xf numFmtId="3" fontId="2" fillId="23" borderId="31" xfId="0" applyNumberFormat="1" applyFont="1" applyFill="1" applyBorder="1"/>
    <xf numFmtId="3" fontId="3" fillId="23" borderId="33" xfId="0" applyNumberFormat="1" applyFont="1" applyFill="1" applyBorder="1"/>
    <xf numFmtId="3" fontId="1" fillId="0" borderId="0" xfId="0" applyNumberFormat="1" applyFont="1"/>
    <xf numFmtId="0" fontId="0" fillId="0" borderId="0" xfId="0" applyAlignment="1">
      <alignment wrapText="1"/>
    </xf>
    <xf numFmtId="3" fontId="2" fillId="0" borderId="29" xfId="0" applyNumberFormat="1" applyFont="1" applyBorder="1"/>
    <xf numFmtId="1" fontId="2" fillId="0" borderId="29" xfId="0" applyNumberFormat="1" applyFont="1" applyBorder="1"/>
    <xf numFmtId="0" fontId="41" fillId="26" borderId="34" xfId="43" applyFont="1" applyFill="1" applyBorder="1" applyAlignment="1">
      <alignment horizontal="left" vertical="center" wrapText="1"/>
    </xf>
    <xf numFmtId="0" fontId="41" fillId="26" borderId="35" xfId="43" applyFont="1" applyFill="1" applyBorder="1" applyAlignment="1">
      <alignment horizontal="left" vertical="center" wrapText="1"/>
    </xf>
    <xf numFmtId="3" fontId="1" fillId="0" borderId="25" xfId="0" applyNumberFormat="1" applyFont="1" applyBorder="1" applyAlignment="1">
      <alignment horizontal="center"/>
    </xf>
    <xf numFmtId="4" fontId="2" fillId="27" borderId="10" xfId="0" applyNumberFormat="1" applyFont="1" applyFill="1" applyBorder="1"/>
    <xf numFmtId="3" fontId="2" fillId="27" borderId="30" xfId="0" applyNumberFormat="1" applyFont="1" applyFill="1" applyBorder="1"/>
    <xf numFmtId="3" fontId="2" fillId="27" borderId="10" xfId="0" applyNumberFormat="1" applyFont="1" applyFill="1" applyBorder="1"/>
    <xf numFmtId="3" fontId="2" fillId="27" borderId="26" xfId="0" applyNumberFormat="1" applyFont="1" applyFill="1" applyBorder="1"/>
    <xf numFmtId="1" fontId="2" fillId="27" borderId="26" xfId="0" applyNumberFormat="1" applyFont="1" applyFill="1" applyBorder="1"/>
    <xf numFmtId="0" fontId="2" fillId="0" borderId="0" xfId="0" applyFont="1"/>
    <xf numFmtId="0" fontId="38" fillId="0" borderId="0" xfId="0" applyFont="1"/>
    <xf numFmtId="1" fontId="1" fillId="0" borderId="30" xfId="0" applyNumberFormat="1" applyFont="1" applyBorder="1"/>
    <xf numFmtId="1" fontId="1" fillId="0" borderId="10" xfId="0" applyNumberFormat="1" applyFont="1" applyBorder="1"/>
    <xf numFmtId="0" fontId="1" fillId="0" borderId="0" xfId="0" applyFont="1"/>
    <xf numFmtId="3" fontId="1" fillId="0" borderId="26" xfId="0" applyNumberFormat="1" applyFont="1" applyBorder="1"/>
    <xf numFmtId="49" fontId="32" fillId="0" borderId="14" xfId="0" applyNumberFormat="1" applyFont="1" applyBorder="1" applyAlignment="1">
      <alignment vertical="center" wrapText="1"/>
    </xf>
    <xf numFmtId="4" fontId="1" fillId="0" borderId="10" xfId="0" applyNumberFormat="1" applyFont="1" applyBorder="1"/>
    <xf numFmtId="3" fontId="1" fillId="0" borderId="10" xfId="0" applyNumberFormat="1" applyFont="1" applyBorder="1"/>
    <xf numFmtId="49" fontId="32" fillId="0" borderId="10" xfId="0" applyNumberFormat="1" applyFont="1" applyBorder="1" applyAlignment="1">
      <alignment vertical="center" wrapText="1"/>
    </xf>
    <xf numFmtId="0" fontId="33" fillId="0" borderId="10" xfId="0" applyFont="1" applyBorder="1" applyAlignment="1">
      <alignment vertical="center"/>
    </xf>
    <xf numFmtId="3" fontId="2" fillId="27" borderId="22" xfId="0" applyNumberFormat="1" applyFont="1" applyFill="1" applyBorder="1"/>
    <xf numFmtId="3" fontId="2" fillId="29" borderId="10" xfId="0" applyNumberFormat="1" applyFont="1" applyFill="1" applyBorder="1"/>
    <xf numFmtId="3" fontId="2" fillId="29" borderId="26" xfId="0" applyNumberFormat="1" applyFont="1" applyFill="1" applyBorder="1"/>
    <xf numFmtId="3" fontId="38" fillId="27" borderId="10" xfId="0" applyNumberFormat="1" applyFont="1" applyFill="1" applyBorder="1"/>
    <xf numFmtId="1" fontId="2" fillId="27" borderId="30" xfId="0" applyNumberFormat="1" applyFont="1" applyFill="1" applyBorder="1"/>
    <xf numFmtId="3" fontId="1" fillId="26" borderId="22" xfId="0" applyNumberFormat="1" applyFont="1" applyFill="1" applyBorder="1"/>
    <xf numFmtId="49" fontId="4" fillId="27" borderId="0" xfId="0" applyNumberFormat="1" applyFont="1" applyFill="1" applyBorder="1" applyAlignment="1">
      <alignment horizontal="left" vertical="top" wrapText="1"/>
    </xf>
    <xf numFmtId="3" fontId="2" fillId="29" borderId="22" xfId="0" applyNumberFormat="1" applyFont="1" applyFill="1" applyBorder="1"/>
    <xf numFmtId="3" fontId="34" fillId="0" borderId="26" xfId="0" applyNumberFormat="1" applyFont="1" applyBorder="1" applyAlignment="1">
      <alignment horizontal="left" wrapText="1"/>
    </xf>
    <xf numFmtId="1" fontId="1" fillId="0" borderId="26" xfId="0" applyNumberFormat="1" applyFont="1" applyBorder="1"/>
    <xf numFmtId="3" fontId="36" fillId="0" borderId="10" xfId="0" applyNumberFormat="1" applyFont="1" applyBorder="1" applyAlignment="1">
      <alignment horizontal="left" wrapText="1"/>
    </xf>
    <xf numFmtId="3" fontId="1" fillId="0" borderId="10" xfId="0" applyNumberFormat="1" applyFont="1" applyFill="1" applyBorder="1"/>
    <xf numFmtId="3" fontId="32" fillId="0" borderId="14" xfId="0" applyNumberFormat="1" applyFont="1" applyBorder="1" applyAlignment="1">
      <alignment vertical="center" wrapText="1"/>
    </xf>
    <xf numFmtId="3" fontId="34" fillId="29" borderId="10" xfId="0" applyNumberFormat="1" applyFont="1" applyFill="1" applyBorder="1" applyAlignment="1">
      <alignment horizontal="left" wrapText="1"/>
    </xf>
    <xf numFmtId="3" fontId="2" fillId="29" borderId="14" xfId="0" applyNumberFormat="1" applyFont="1" applyFill="1" applyBorder="1" applyAlignment="1">
      <alignment horizontal="center"/>
    </xf>
    <xf numFmtId="3" fontId="2" fillId="27" borderId="14" xfId="0" applyNumberFormat="1" applyFont="1" applyFill="1" applyBorder="1" applyAlignment="1">
      <alignment horizontal="center"/>
    </xf>
    <xf numFmtId="3" fontId="1" fillId="0" borderId="29" xfId="0" applyNumberFormat="1" applyFont="1" applyBorder="1"/>
    <xf numFmtId="3" fontId="1" fillId="0" borderId="27" xfId="0" applyNumberFormat="1" applyFont="1" applyBorder="1"/>
    <xf numFmtId="3" fontId="1" fillId="29" borderId="10" xfId="0" applyNumberFormat="1" applyFont="1" applyFill="1" applyBorder="1"/>
    <xf numFmtId="3" fontId="2" fillId="23" borderId="32" xfId="0" applyNumberFormat="1" applyFont="1" applyFill="1" applyBorder="1"/>
    <xf numFmtId="3" fontId="2" fillId="23" borderId="11" xfId="0" applyNumberFormat="1" applyFont="1" applyFill="1" applyBorder="1"/>
    <xf numFmtId="3" fontId="2" fillId="0" borderId="11" xfId="0" applyNumberFormat="1" applyFont="1" applyBorder="1"/>
    <xf numFmtId="3" fontId="2" fillId="23" borderId="0" xfId="0" applyNumberFormat="1" applyFont="1" applyFill="1" applyBorder="1"/>
    <xf numFmtId="3" fontId="2" fillId="23" borderId="31" xfId="0" applyNumberFormat="1" applyFont="1" applyFill="1" applyBorder="1" applyAlignment="1">
      <alignment horizontal="center"/>
    </xf>
    <xf numFmtId="3" fontId="37" fillId="23" borderId="28" xfId="0" applyNumberFormat="1" applyFont="1" applyFill="1" applyBorder="1" applyAlignment="1">
      <alignment horizontal="left" wrapText="1"/>
    </xf>
    <xf numFmtId="3" fontId="3" fillId="23" borderId="28" xfId="0" applyNumberFormat="1" applyFont="1" applyFill="1" applyBorder="1" applyAlignment="1">
      <alignment horizontal="center"/>
    </xf>
    <xf numFmtId="0" fontId="2" fillId="0" borderId="15" xfId="0" applyFont="1" applyBorder="1" applyAlignment="1">
      <alignment vertical="center" wrapText="1"/>
    </xf>
    <xf numFmtId="0" fontId="31" fillId="0" borderId="15" xfId="0" applyFont="1" applyBorder="1" applyAlignment="1">
      <alignment vertical="center" wrapText="1"/>
    </xf>
    <xf numFmtId="0" fontId="38" fillId="29" borderId="15" xfId="0" applyFont="1" applyFill="1" applyBorder="1" applyAlignment="1">
      <alignment vertical="center" wrapText="1"/>
    </xf>
    <xf numFmtId="0" fontId="38" fillId="27" borderId="15" xfId="0" applyFont="1" applyFill="1" applyBorder="1" applyAlignment="1">
      <alignment vertical="center" wrapText="1"/>
    </xf>
    <xf numFmtId="49" fontId="41" fillId="0" borderId="36" xfId="0" applyNumberFormat="1" applyFont="1" applyBorder="1" applyAlignment="1">
      <alignment horizontal="left" vertical="top" wrapText="1"/>
    </xf>
    <xf numFmtId="0" fontId="38" fillId="27" borderId="22" xfId="0" applyFont="1" applyFill="1" applyBorder="1" applyAlignment="1">
      <alignment vertical="center" wrapText="1"/>
    </xf>
    <xf numFmtId="49" fontId="32" fillId="0" borderId="36" xfId="0" applyNumberFormat="1" applyFont="1" applyBorder="1" applyAlignment="1">
      <alignment horizontal="left" vertical="top" wrapText="1"/>
    </xf>
    <xf numFmtId="0" fontId="38" fillId="29" borderId="22" xfId="0" applyFont="1" applyFill="1" applyBorder="1" applyAlignment="1">
      <alignment vertical="center" wrapText="1"/>
    </xf>
    <xf numFmtId="49" fontId="41" fillId="0" borderId="22" xfId="0" applyNumberFormat="1" applyFont="1" applyBorder="1" applyAlignment="1">
      <alignment horizontal="left" vertical="top" wrapText="1"/>
    </xf>
    <xf numFmtId="49" fontId="4" fillId="27" borderId="36" xfId="0" applyNumberFormat="1" applyFont="1" applyFill="1" applyBorder="1" applyAlignment="1">
      <alignment horizontal="left" vertical="top" wrapText="1"/>
    </xf>
    <xf numFmtId="49" fontId="32" fillId="0" borderId="22" xfId="0" applyNumberFormat="1" applyFont="1" applyBorder="1" applyAlignment="1">
      <alignment horizontal="left" vertical="top" wrapText="1"/>
    </xf>
    <xf numFmtId="0" fontId="4" fillId="29" borderId="15" xfId="0" applyFont="1" applyFill="1" applyBorder="1" applyAlignment="1">
      <alignment vertical="center" wrapText="1"/>
    </xf>
    <xf numFmtId="49" fontId="32" fillId="0" borderId="36" xfId="0" applyNumberFormat="1" applyFont="1" applyFill="1" applyBorder="1" applyAlignment="1">
      <alignment vertical="top" wrapText="1"/>
    </xf>
    <xf numFmtId="49" fontId="32" fillId="0" borderId="0" xfId="0" applyNumberFormat="1" applyFont="1" applyFill="1" applyBorder="1" applyAlignment="1">
      <alignment vertical="top" wrapText="1"/>
    </xf>
    <xf numFmtId="3" fontId="34" fillId="23" borderId="0" xfId="0" applyNumberFormat="1" applyFont="1" applyFill="1" applyBorder="1" applyAlignment="1">
      <alignment horizontal="left" wrapText="1"/>
    </xf>
    <xf numFmtId="3" fontId="2" fillId="23" borderId="24" xfId="0" applyNumberFormat="1" applyFont="1" applyFill="1" applyBorder="1"/>
    <xf numFmtId="0" fontId="37" fillId="23" borderId="10" xfId="0" applyFont="1" applyFill="1" applyBorder="1" applyAlignment="1">
      <alignment horizontal="left" wrapText="1"/>
    </xf>
    <xf numFmtId="4" fontId="2" fillId="23" borderId="10" xfId="0" applyNumberFormat="1" applyFont="1" applyFill="1" applyBorder="1"/>
    <xf numFmtId="3" fontId="2" fillId="23" borderId="10" xfId="0" applyNumberFormat="1" applyFont="1" applyFill="1" applyBorder="1"/>
    <xf numFmtId="3" fontId="34" fillId="27" borderId="10" xfId="0" applyNumberFormat="1" applyFont="1" applyFill="1" applyBorder="1" applyAlignment="1">
      <alignment vertical="top" wrapText="1"/>
    </xf>
    <xf numFmtId="3" fontId="4" fillId="27" borderId="10" xfId="0" applyNumberFormat="1" applyFont="1" applyFill="1" applyBorder="1" applyAlignment="1">
      <alignment vertical="center" wrapText="1"/>
    </xf>
    <xf numFmtId="3" fontId="32" fillId="0" borderId="10" xfId="0" applyNumberFormat="1" applyFont="1" applyBorder="1" applyAlignment="1">
      <alignment horizontal="center" vertical="center" wrapText="1"/>
    </xf>
    <xf numFmtId="3" fontId="1" fillId="0" borderId="10" xfId="0" applyNumberFormat="1" applyFont="1" applyBorder="1" applyAlignment="1">
      <alignment horizontal="center"/>
    </xf>
    <xf numFmtId="3" fontId="32" fillId="0" borderId="10" xfId="0" applyNumberFormat="1" applyFont="1" applyBorder="1" applyAlignment="1">
      <alignment vertical="center" wrapText="1"/>
    </xf>
    <xf numFmtId="3" fontId="1" fillId="0" borderId="10" xfId="0" applyNumberFormat="1" applyFont="1" applyBorder="1" applyAlignment="1">
      <alignment horizontal="right"/>
    </xf>
    <xf numFmtId="3" fontId="38" fillId="27" borderId="10" xfId="0" applyNumberFormat="1" applyFont="1" applyFill="1" applyBorder="1" applyAlignment="1">
      <alignment vertical="top" wrapText="1"/>
    </xf>
    <xf numFmtId="3" fontId="38" fillId="27" borderId="10" xfId="0" applyNumberFormat="1" applyFont="1" applyFill="1" applyBorder="1" applyAlignment="1">
      <alignment vertical="center" wrapText="1"/>
    </xf>
    <xf numFmtId="49" fontId="32" fillId="0" borderId="10" xfId="0" applyNumberFormat="1" applyFont="1" applyBorder="1" applyAlignment="1">
      <alignment horizontal="center" vertical="center" wrapText="1"/>
    </xf>
    <xf numFmtId="49" fontId="4" fillId="27" borderId="10" xfId="0" applyNumberFormat="1" applyFont="1" applyFill="1" applyBorder="1" applyAlignment="1">
      <alignment vertical="center" wrapText="1"/>
    </xf>
    <xf numFmtId="3" fontId="4" fillId="29" borderId="10" xfId="0" applyNumberFormat="1" applyFont="1" applyFill="1" applyBorder="1" applyAlignment="1">
      <alignment vertical="center" wrapText="1"/>
    </xf>
    <xf numFmtId="3" fontId="42" fillId="29" borderId="10" xfId="0" applyNumberFormat="1" applyFont="1" applyFill="1" applyBorder="1" applyAlignment="1">
      <alignment vertical="center"/>
    </xf>
    <xf numFmtId="3" fontId="42" fillId="27" borderId="10" xfId="0" applyNumberFormat="1" applyFont="1" applyFill="1" applyBorder="1" applyAlignment="1">
      <alignment vertical="center"/>
    </xf>
    <xf numFmtId="3" fontId="33" fillId="0" borderId="10" xfId="0" applyNumberFormat="1" applyFont="1" applyBorder="1" applyAlignment="1">
      <alignment vertical="center"/>
    </xf>
    <xf numFmtId="3" fontId="2" fillId="23" borderId="0" xfId="0" applyNumberFormat="1" applyFont="1" applyFill="1" applyBorder="1" applyAlignment="1">
      <alignment horizontal="center"/>
    </xf>
    <xf numFmtId="3" fontId="3" fillId="23" borderId="10" xfId="0" applyNumberFormat="1" applyFont="1" applyFill="1" applyBorder="1"/>
    <xf numFmtId="1" fontId="2" fillId="23" borderId="10" xfId="0" applyNumberFormat="1" applyFont="1" applyFill="1" applyBorder="1"/>
    <xf numFmtId="1" fontId="3" fillId="23" borderId="10" xfId="0" applyNumberFormat="1" applyFont="1" applyFill="1" applyBorder="1"/>
    <xf numFmtId="0" fontId="2" fillId="23" borderId="14" xfId="0" applyFont="1" applyFill="1" applyBorder="1" applyAlignment="1">
      <alignment horizontal="center" vertical="top"/>
    </xf>
    <xf numFmtId="0" fontId="3" fillId="23" borderId="14" xfId="0" applyFont="1" applyFill="1" applyBorder="1" applyAlignment="1">
      <alignment horizontal="center"/>
    </xf>
    <xf numFmtId="3" fontId="32" fillId="0" borderId="14" xfId="0" applyNumberFormat="1" applyFont="1" applyBorder="1" applyAlignment="1">
      <alignment horizontal="center" vertical="center" wrapText="1"/>
    </xf>
    <xf numFmtId="49" fontId="4" fillId="27" borderId="14" xfId="0" applyNumberFormat="1" applyFont="1" applyFill="1" applyBorder="1" applyAlignment="1">
      <alignment vertical="center" wrapText="1"/>
    </xf>
    <xf numFmtId="3" fontId="4" fillId="29" borderId="14" xfId="0" applyNumberFormat="1" applyFont="1" applyFill="1" applyBorder="1" applyAlignment="1">
      <alignment vertical="center" wrapText="1"/>
    </xf>
    <xf numFmtId="3" fontId="4" fillId="27" borderId="14" xfId="0" applyNumberFormat="1" applyFont="1" applyFill="1" applyBorder="1" applyAlignment="1">
      <alignment vertical="center" wrapText="1"/>
    </xf>
    <xf numFmtId="3" fontId="2" fillId="0" borderId="14" xfId="0" applyNumberFormat="1" applyFont="1" applyBorder="1" applyAlignment="1">
      <alignment horizontal="center"/>
    </xf>
    <xf numFmtId="1" fontId="2" fillId="23" borderId="37" xfId="0" applyNumberFormat="1" applyFont="1" applyFill="1" applyBorder="1" applyAlignment="1">
      <alignment horizontal="center" vertical="top" wrapText="1"/>
    </xf>
    <xf numFmtId="1" fontId="2" fillId="0" borderId="37" xfId="0" applyNumberFormat="1" applyFont="1" applyBorder="1"/>
    <xf numFmtId="1" fontId="0" fillId="0" borderId="37" xfId="0" applyNumberFormat="1" applyBorder="1"/>
    <xf numFmtId="1" fontId="2" fillId="23" borderId="37" xfId="0" applyNumberFormat="1" applyFont="1" applyFill="1" applyBorder="1"/>
    <xf numFmtId="3" fontId="1" fillId="0" borderId="37" xfId="0" applyNumberFormat="1" applyFont="1" applyBorder="1"/>
    <xf numFmtId="3" fontId="2" fillId="29" borderId="37" xfId="0" applyNumberFormat="1" applyFont="1" applyFill="1" applyBorder="1"/>
    <xf numFmtId="3" fontId="2" fillId="27" borderId="37" xfId="0" applyNumberFormat="1" applyFont="1" applyFill="1" applyBorder="1"/>
    <xf numFmtId="3" fontId="1" fillId="0" borderId="38" xfId="0" applyNumberFormat="1" applyFont="1" applyBorder="1" applyAlignment="1">
      <alignment horizontal="center"/>
    </xf>
    <xf numFmtId="1" fontId="2" fillId="27" borderId="37" xfId="0" applyNumberFormat="1" applyFont="1" applyFill="1" applyBorder="1"/>
    <xf numFmtId="1" fontId="1" fillId="0" borderId="37" xfId="0" applyNumberFormat="1" applyFont="1" applyBorder="1"/>
    <xf numFmtId="3" fontId="2" fillId="23" borderId="39" xfId="0" applyNumberFormat="1" applyFont="1" applyFill="1" applyBorder="1"/>
    <xf numFmtId="3" fontId="2" fillId="0" borderId="40" xfId="0" applyNumberFormat="1" applyFont="1" applyBorder="1"/>
    <xf numFmtId="3" fontId="2" fillId="23" borderId="40" xfId="0" applyNumberFormat="1" applyFont="1" applyFill="1" applyBorder="1"/>
    <xf numFmtId="1" fontId="2" fillId="24" borderId="41" xfId="0" applyNumberFormat="1" applyFont="1" applyFill="1" applyBorder="1"/>
    <xf numFmtId="1" fontId="3" fillId="23" borderId="39" xfId="0" applyNumberFormat="1" applyFont="1" applyFill="1" applyBorder="1"/>
    <xf numFmtId="1" fontId="5" fillId="25" borderId="39" xfId="0" applyNumberFormat="1" applyFont="1" applyFill="1" applyBorder="1"/>
    <xf numFmtId="3" fontId="1" fillId="0" borderId="14" xfId="0" applyNumberFormat="1" applyFont="1" applyBorder="1" applyAlignment="1">
      <alignment horizontal="center"/>
    </xf>
    <xf numFmtId="3" fontId="32" fillId="0" borderId="42" xfId="0" applyNumberFormat="1" applyFont="1" applyBorder="1" applyAlignment="1">
      <alignment horizontal="center" vertical="center" wrapText="1"/>
    </xf>
    <xf numFmtId="3" fontId="2" fillId="23" borderId="37" xfId="0" applyNumberFormat="1" applyFont="1" applyFill="1" applyBorder="1" applyAlignment="1">
      <alignment horizontal="center" vertical="top" wrapText="1"/>
    </xf>
    <xf numFmtId="3" fontId="2" fillId="0" borderId="37" xfId="0" applyNumberFormat="1" applyFont="1" applyFill="1" applyBorder="1"/>
    <xf numFmtId="3" fontId="2" fillId="23" borderId="37" xfId="0" applyNumberFormat="1" applyFont="1" applyFill="1" applyBorder="1"/>
    <xf numFmtId="3" fontId="0" fillId="0" borderId="37" xfId="0" applyNumberFormat="1" applyBorder="1"/>
    <xf numFmtId="3" fontId="1" fillId="0" borderId="37" xfId="0" applyNumberFormat="1" applyFont="1" applyFill="1" applyBorder="1"/>
    <xf numFmtId="3" fontId="1" fillId="0" borderId="43" xfId="0" applyNumberFormat="1" applyFont="1" applyFill="1" applyBorder="1"/>
    <xf numFmtId="3" fontId="2" fillId="0" borderId="37" xfId="0" applyNumberFormat="1" applyFont="1" applyBorder="1"/>
    <xf numFmtId="1" fontId="1" fillId="0" borderId="43" xfId="0" applyNumberFormat="1" applyFont="1" applyFill="1" applyBorder="1"/>
    <xf numFmtId="0" fontId="2" fillId="23" borderId="37" xfId="0" applyFont="1" applyFill="1" applyBorder="1" applyAlignment="1">
      <alignment horizontal="center" vertical="top" wrapText="1"/>
    </xf>
    <xf numFmtId="3" fontId="38" fillId="27" borderId="37" xfId="0" applyNumberFormat="1" applyFont="1" applyFill="1" applyBorder="1"/>
    <xf numFmtId="3" fontId="2" fillId="28" borderId="44" xfId="0" applyNumberFormat="1" applyFont="1" applyFill="1" applyBorder="1"/>
    <xf numFmtId="0" fontId="0" fillId="0" borderId="37" xfId="0" applyBorder="1"/>
    <xf numFmtId="0" fontId="2" fillId="23" borderId="37" xfId="0" applyFont="1" applyFill="1" applyBorder="1"/>
    <xf numFmtId="0" fontId="0" fillId="25" borderId="37" xfId="0" applyFill="1" applyBorder="1"/>
    <xf numFmtId="0" fontId="2" fillId="23" borderId="45" xfId="0" applyFont="1" applyFill="1" applyBorder="1"/>
    <xf numFmtId="1" fontId="1" fillId="0" borderId="37" xfId="0" applyNumberFormat="1" applyFont="1" applyFill="1" applyBorder="1"/>
    <xf numFmtId="1" fontId="0" fillId="25" borderId="37" xfId="0" applyNumberFormat="1" applyFill="1" applyBorder="1"/>
    <xf numFmtId="3" fontId="1" fillId="0" borderId="10" xfId="0" applyNumberFormat="1" applyFont="1" applyBorder="1" applyAlignment="1">
      <alignment horizontal="left" wrapText="1"/>
    </xf>
    <xf numFmtId="3" fontId="1" fillId="0" borderId="10" xfId="0" applyNumberFormat="1" applyFont="1" applyBorder="1" applyAlignment="1">
      <alignment horizontal="right" wrapText="1"/>
    </xf>
    <xf numFmtId="3" fontId="1" fillId="0" borderId="37" xfId="0" applyNumberFormat="1" applyFont="1" applyBorder="1" applyAlignment="1">
      <alignment horizontal="right"/>
    </xf>
    <xf numFmtId="0" fontId="1" fillId="0" borderId="14" xfId="0" applyFont="1" applyBorder="1" applyAlignment="1">
      <alignment horizontal="right"/>
    </xf>
    <xf numFmtId="3" fontId="1" fillId="0" borderId="14" xfId="0" applyNumberFormat="1" applyFont="1" applyBorder="1" applyAlignment="1">
      <alignment horizontal="right"/>
    </xf>
    <xf numFmtId="3" fontId="1" fillId="0" borderId="37" xfId="0" applyNumberFormat="1" applyFont="1" applyFill="1" applyBorder="1" applyAlignment="1">
      <alignment horizontal="right"/>
    </xf>
    <xf numFmtId="3" fontId="1" fillId="0" borderId="37" xfId="0" applyNumberFormat="1" applyFont="1" applyBorder="1" applyAlignment="1">
      <alignment horizontal="right" wrapText="1"/>
    </xf>
    <xf numFmtId="0" fontId="1" fillId="0" borderId="14" xfId="0" applyFont="1" applyBorder="1" applyAlignment="1">
      <alignment horizontal="right" wrapText="1"/>
    </xf>
    <xf numFmtId="3" fontId="1" fillId="0" borderId="14" xfId="0" applyNumberFormat="1" applyFont="1" applyBorder="1" applyAlignment="1">
      <alignment horizontal="right" wrapText="1"/>
    </xf>
    <xf numFmtId="3" fontId="2" fillId="0" borderId="37" xfId="0" applyNumberFormat="1" applyFont="1" applyFill="1" applyBorder="1" applyAlignment="1">
      <alignment horizontal="right"/>
    </xf>
    <xf numFmtId="0" fontId="2" fillId="0" borderId="14" xfId="0" applyFont="1" applyBorder="1" applyAlignment="1">
      <alignment horizontal="right"/>
    </xf>
    <xf numFmtId="3" fontId="2" fillId="0" borderId="10" xfId="0" applyNumberFormat="1" applyFont="1" applyBorder="1" applyAlignment="1">
      <alignment horizontal="right"/>
    </xf>
    <xf numFmtId="3" fontId="1" fillId="0" borderId="14" xfId="0" applyNumberFormat="1" applyFont="1" applyBorder="1" applyAlignment="1">
      <alignment horizontal="left"/>
    </xf>
    <xf numFmtId="3" fontId="3" fillId="28" borderId="28" xfId="0" applyNumberFormat="1" applyFont="1" applyFill="1" applyBorder="1"/>
    <xf numFmtId="3" fontId="3" fillId="28" borderId="11" xfId="0" applyNumberFormat="1" applyFont="1" applyFill="1" applyBorder="1"/>
    <xf numFmtId="3" fontId="34" fillId="0" borderId="10" xfId="0" applyNumberFormat="1" applyFont="1" applyBorder="1" applyAlignment="1">
      <alignment horizontal="left" wrapText="1"/>
    </xf>
    <xf numFmtId="3" fontId="0" fillId="0" borderId="14" xfId="0" applyNumberFormat="1" applyBorder="1" applyAlignment="1">
      <alignment horizontal="center"/>
    </xf>
    <xf numFmtId="3" fontId="0" fillId="0" borderId="14" xfId="0" applyNumberFormat="1" applyBorder="1"/>
    <xf numFmtId="0" fontId="2" fillId="26" borderId="15" xfId="0" applyFont="1" applyFill="1" applyBorder="1" applyAlignment="1">
      <alignment vertical="center" wrapText="1"/>
    </xf>
    <xf numFmtId="1" fontId="2" fillId="27" borderId="10" xfId="0" applyNumberFormat="1" applyFont="1" applyFill="1" applyBorder="1"/>
    <xf numFmtId="4" fontId="1" fillId="0" borderId="10" xfId="0" applyNumberFormat="1" applyFont="1" applyBorder="1" applyAlignment="1">
      <alignment horizontal="center"/>
    </xf>
    <xf numFmtId="1" fontId="1" fillId="0" borderId="38" xfId="0" applyNumberFormat="1" applyFont="1" applyBorder="1" applyAlignment="1">
      <alignment horizontal="center"/>
    </xf>
    <xf numFmtId="0" fontId="39" fillId="0" borderId="36" xfId="0" applyFont="1" applyBorder="1" applyAlignment="1">
      <alignment wrapText="1"/>
    </xf>
    <xf numFmtId="3" fontId="32" fillId="0" borderId="25" xfId="0" applyNumberFormat="1" applyFont="1" applyBorder="1" applyAlignment="1">
      <alignment vertical="center" wrapText="1"/>
    </xf>
    <xf numFmtId="3" fontId="1" fillId="0" borderId="25" xfId="0" applyNumberFormat="1" applyFont="1" applyBorder="1"/>
    <xf numFmtId="3" fontId="1" fillId="0" borderId="25" xfId="0" applyNumberFormat="1" applyFont="1" applyBorder="1" applyAlignment="1">
      <alignment horizontal="right"/>
    </xf>
    <xf numFmtId="3" fontId="32" fillId="0" borderId="42" xfId="0" applyNumberFormat="1" applyFont="1" applyBorder="1" applyAlignment="1">
      <alignment vertical="center" wrapText="1"/>
    </xf>
    <xf numFmtId="3" fontId="1" fillId="0" borderId="36" xfId="0" applyNumberFormat="1" applyFont="1" applyBorder="1"/>
    <xf numFmtId="3" fontId="41" fillId="0" borderId="36" xfId="0" applyNumberFormat="1" applyFont="1" applyBorder="1"/>
    <xf numFmtId="3" fontId="1" fillId="0" borderId="46" xfId="0" applyNumberFormat="1" applyFont="1" applyFill="1" applyBorder="1"/>
    <xf numFmtId="0" fontId="38" fillId="27" borderId="30" xfId="0" applyFont="1" applyFill="1" applyBorder="1" applyAlignment="1">
      <alignment vertical="center" wrapText="1"/>
    </xf>
    <xf numFmtId="3" fontId="38" fillId="27" borderId="47" xfId="0" applyNumberFormat="1" applyFont="1" applyFill="1" applyBorder="1" applyAlignment="1">
      <alignment horizontal="center"/>
    </xf>
    <xf numFmtId="49" fontId="41" fillId="0" borderId="30" xfId="0" applyNumberFormat="1" applyFont="1" applyBorder="1" applyAlignment="1">
      <alignment horizontal="left" vertical="top" wrapText="1"/>
    </xf>
    <xf numFmtId="3" fontId="32" fillId="0" borderId="47" xfId="0" applyNumberFormat="1" applyFont="1" applyBorder="1" applyAlignment="1">
      <alignment vertical="center" wrapText="1"/>
    </xf>
    <xf numFmtId="49" fontId="41" fillId="0" borderId="30" xfId="0" applyNumberFormat="1" applyFont="1" applyFill="1" applyBorder="1" applyAlignment="1">
      <alignment horizontal="left" vertical="top" wrapText="1"/>
    </xf>
    <xf numFmtId="0" fontId="42" fillId="27" borderId="10" xfId="0" applyFont="1" applyFill="1" applyBorder="1" applyAlignment="1">
      <alignment vertical="center"/>
    </xf>
    <xf numFmtId="49" fontId="41" fillId="26" borderId="10" xfId="0" applyNumberFormat="1" applyFont="1" applyFill="1" applyBorder="1" applyAlignment="1">
      <alignment vertical="top" wrapText="1"/>
    </xf>
    <xf numFmtId="0" fontId="39" fillId="0" borderId="10" xfId="0" applyFont="1" applyBorder="1" applyAlignment="1">
      <alignment wrapText="1"/>
    </xf>
    <xf numFmtId="0" fontId="0" fillId="0" borderId="0" xfId="0" applyAlignment="1">
      <alignment wrapText="1"/>
    </xf>
    <xf numFmtId="0" fontId="5" fillId="0" borderId="0" xfId="0" applyFont="1" applyAlignment="1">
      <alignment wrapText="1"/>
    </xf>
    <xf numFmtId="0" fontId="30" fillId="0" borderId="0" xfId="0" applyFont="1" applyAlignment="1">
      <alignment wrapText="1"/>
    </xf>
    <xf numFmtId="0" fontId="2" fillId="0" borderId="0" xfId="0" applyFont="1" applyAlignment="1">
      <alignment wrapText="1"/>
    </xf>
    <xf numFmtId="0" fontId="0" fillId="0" borderId="0" xfId="0" applyAlignment="1">
      <alignment wrapText="1"/>
    </xf>
    <xf numFmtId="0" fontId="30" fillId="0" borderId="0" xfId="0" applyFont="1" applyAlignment="1">
      <alignment horizontal="left" wrapText="1"/>
    </xf>
    <xf numFmtId="0" fontId="2" fillId="23" borderId="10" xfId="0" applyFont="1" applyFill="1" applyBorder="1" applyAlignment="1">
      <alignment horizontal="center" vertical="center"/>
    </xf>
    <xf numFmtId="0" fontId="0" fillId="0" borderId="10" xfId="0" applyBorder="1" applyAlignment="1">
      <alignment vertical="center"/>
    </xf>
    <xf numFmtId="0" fontId="0" fillId="0" borderId="22" xfId="0" applyBorder="1" applyAlignment="1">
      <alignment vertical="center"/>
    </xf>
    <xf numFmtId="0" fontId="2" fillId="24" borderId="17" xfId="0" applyFont="1" applyFill="1" applyBorder="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2 2" xfId="43"/>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272"/>
  <sheetViews>
    <sheetView zoomScale="80" zoomScaleNormal="80" zoomScaleSheetLayoutView="100" workbookViewId="0">
      <pane ySplit="2" topLeftCell="A3" activePane="bottomLeft" state="frozen"/>
      <selection pane="bottomLeft" activeCell="A66" sqref="A66"/>
    </sheetView>
  </sheetViews>
  <sheetFormatPr defaultRowHeight="12.75" x14ac:dyDescent="0.2"/>
  <cols>
    <col min="1" max="1" width="79.42578125" style="236" customWidth="1"/>
    <col min="2" max="2" width="15.7109375" style="23" customWidth="1"/>
    <col min="3" max="3" width="12.28515625" customWidth="1"/>
    <col min="4" max="4" width="11.85546875" style="31" customWidth="1"/>
    <col min="5" max="5" width="11.85546875" style="60" customWidth="1"/>
    <col min="6" max="6" width="17" style="46" customWidth="1"/>
    <col min="7" max="7" width="13.7109375" style="60" customWidth="1"/>
    <col min="8" max="8" width="11.85546875" hidden="1" customWidth="1"/>
    <col min="9" max="12" width="11.85546875" style="46" hidden="1" customWidth="1"/>
    <col min="13" max="13" width="13.7109375" style="46" hidden="1" customWidth="1"/>
    <col min="14" max="14" width="17.140625" hidden="1" customWidth="1"/>
    <col min="15" max="17" width="11.85546875" style="60" hidden="1" customWidth="1"/>
    <col min="18" max="18" width="11.85546875" style="46" hidden="1" customWidth="1"/>
    <col min="19" max="19" width="13.7109375" style="60" hidden="1" customWidth="1"/>
    <col min="20" max="20" width="17.7109375" customWidth="1"/>
    <col min="21" max="24" width="11.85546875" style="46" customWidth="1"/>
    <col min="25" max="25" width="13.7109375" customWidth="1"/>
    <col min="26" max="26" width="17.7109375" customWidth="1"/>
    <col min="27" max="30" width="11.85546875" style="46" customWidth="1"/>
    <col min="31" max="31" width="13.7109375" customWidth="1"/>
    <col min="32" max="32" width="20" customWidth="1"/>
    <col min="33" max="35" width="11.85546875" style="60" customWidth="1"/>
    <col min="36" max="36" width="11.85546875" style="46" customWidth="1"/>
    <col min="37" max="37" width="13.7109375" style="60" customWidth="1"/>
  </cols>
  <sheetData>
    <row r="1" spans="1:239" ht="24" customHeight="1" thickBot="1" x14ac:dyDescent="0.25">
      <c r="A1" s="10" t="s">
        <v>14</v>
      </c>
      <c r="B1" s="242" t="s">
        <v>4</v>
      </c>
      <c r="C1" s="243"/>
      <c r="D1" s="243"/>
      <c r="E1" s="243"/>
      <c r="F1" s="243"/>
      <c r="G1" s="244"/>
      <c r="H1" s="245" t="s">
        <v>76</v>
      </c>
      <c r="I1" s="243"/>
      <c r="J1" s="243"/>
      <c r="K1" s="243"/>
      <c r="L1" s="243"/>
      <c r="M1" s="244"/>
      <c r="N1" s="245" t="s">
        <v>77</v>
      </c>
      <c r="O1" s="243"/>
      <c r="P1" s="243"/>
      <c r="Q1" s="243"/>
      <c r="R1" s="243"/>
      <c r="S1" s="244"/>
      <c r="T1" s="245" t="s">
        <v>99</v>
      </c>
      <c r="U1" s="243"/>
      <c r="V1" s="243"/>
      <c r="W1" s="243"/>
      <c r="X1" s="243"/>
      <c r="Y1" s="244"/>
      <c r="Z1" s="245">
        <v>2021</v>
      </c>
      <c r="AA1" s="243"/>
      <c r="AB1" s="243"/>
      <c r="AC1" s="243"/>
      <c r="AD1" s="243"/>
      <c r="AE1" s="244"/>
      <c r="AF1" s="245">
        <v>2022</v>
      </c>
      <c r="AG1" s="243"/>
      <c r="AH1" s="243"/>
      <c r="AI1" s="243"/>
      <c r="AJ1" s="243"/>
      <c r="AK1" s="244"/>
    </row>
    <row r="2" spans="1:239" s="2" customFormat="1" ht="48" customHeight="1" x14ac:dyDescent="0.2">
      <c r="A2" s="13" t="s">
        <v>6</v>
      </c>
      <c r="B2" s="19" t="s">
        <v>40</v>
      </c>
      <c r="C2" s="15" t="s">
        <v>1</v>
      </c>
      <c r="D2" s="25" t="s">
        <v>21</v>
      </c>
      <c r="E2" s="49" t="s">
        <v>36</v>
      </c>
      <c r="F2" s="33" t="s">
        <v>37</v>
      </c>
      <c r="G2" s="163" t="s">
        <v>15</v>
      </c>
      <c r="H2" s="156" t="s">
        <v>0</v>
      </c>
      <c r="I2" s="32" t="s">
        <v>1</v>
      </c>
      <c r="J2" s="33" t="s">
        <v>21</v>
      </c>
      <c r="K2" s="33" t="s">
        <v>36</v>
      </c>
      <c r="L2" s="33" t="s">
        <v>37</v>
      </c>
      <c r="M2" s="181" t="s">
        <v>13</v>
      </c>
      <c r="N2" s="156" t="s">
        <v>0</v>
      </c>
      <c r="O2" s="48" t="s">
        <v>1</v>
      </c>
      <c r="P2" s="49" t="s">
        <v>21</v>
      </c>
      <c r="Q2" s="49" t="s">
        <v>36</v>
      </c>
      <c r="R2" s="33" t="s">
        <v>37</v>
      </c>
      <c r="S2" s="163" t="s">
        <v>13</v>
      </c>
      <c r="T2" s="156" t="s">
        <v>0</v>
      </c>
      <c r="U2" s="32" t="s">
        <v>1</v>
      </c>
      <c r="V2" s="33" t="s">
        <v>21</v>
      </c>
      <c r="W2" s="33" t="s">
        <v>36</v>
      </c>
      <c r="X2" s="33" t="s">
        <v>37</v>
      </c>
      <c r="Y2" s="189" t="s">
        <v>13</v>
      </c>
      <c r="Z2" s="156" t="s">
        <v>0</v>
      </c>
      <c r="AA2" s="32" t="s">
        <v>1</v>
      </c>
      <c r="AB2" s="33" t="s">
        <v>21</v>
      </c>
      <c r="AC2" s="33" t="s">
        <v>36</v>
      </c>
      <c r="AD2" s="33" t="s">
        <v>37</v>
      </c>
      <c r="AE2" s="189" t="s">
        <v>13</v>
      </c>
      <c r="AF2" s="156" t="s">
        <v>0</v>
      </c>
      <c r="AG2" s="48" t="s">
        <v>1</v>
      </c>
      <c r="AH2" s="49" t="s">
        <v>21</v>
      </c>
      <c r="AI2" s="49" t="s">
        <v>36</v>
      </c>
      <c r="AJ2" s="33" t="s">
        <v>37</v>
      </c>
      <c r="AK2" s="163" t="s">
        <v>13</v>
      </c>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row>
    <row r="3" spans="1:239" ht="15" customHeight="1" x14ac:dyDescent="0.2">
      <c r="A3" s="16" t="s">
        <v>32</v>
      </c>
      <c r="B3" s="213"/>
      <c r="C3" s="34"/>
      <c r="D3" s="34"/>
      <c r="E3" s="17"/>
      <c r="F3" s="34"/>
      <c r="G3" s="187"/>
      <c r="H3" s="162"/>
      <c r="I3" s="34"/>
      <c r="J3" s="34"/>
      <c r="K3" s="34"/>
      <c r="L3" s="34"/>
      <c r="M3" s="182"/>
      <c r="N3" s="162"/>
      <c r="O3" s="34"/>
      <c r="P3" s="34"/>
      <c r="Q3" s="34"/>
      <c r="R3" s="34"/>
      <c r="S3" s="182"/>
      <c r="T3" s="162"/>
      <c r="U3" s="34"/>
      <c r="V3" s="34"/>
      <c r="W3" s="34">
        <f>K3+Q3</f>
        <v>0</v>
      </c>
      <c r="X3" s="34">
        <f t="shared" ref="X3:Y12" si="0">L3+R3</f>
        <v>0</v>
      </c>
      <c r="Y3" s="34">
        <f t="shared" si="0"/>
        <v>0</v>
      </c>
      <c r="Z3" s="162"/>
      <c r="AA3" s="34"/>
      <c r="AB3" s="34"/>
      <c r="AC3" s="34"/>
      <c r="AD3" s="34"/>
      <c r="AE3" s="182"/>
      <c r="AF3" s="162"/>
      <c r="AG3" s="34"/>
      <c r="AH3" s="34"/>
      <c r="AI3" s="34"/>
      <c r="AJ3" s="34"/>
      <c r="AK3" s="182"/>
    </row>
    <row r="4" spans="1:239" ht="25.5" x14ac:dyDescent="0.2">
      <c r="A4" s="24" t="s">
        <v>43</v>
      </c>
      <c r="B4" s="213"/>
      <c r="C4" s="34"/>
      <c r="D4" s="34"/>
      <c r="E4" s="34">
        <f>SUM(E5:E11)</f>
        <v>411052</v>
      </c>
      <c r="F4" s="34">
        <f>SUM(F5:F11)</f>
        <v>219090</v>
      </c>
      <c r="G4" s="187">
        <f>F4+E4</f>
        <v>630142</v>
      </c>
      <c r="H4" s="214"/>
      <c r="I4" s="17"/>
      <c r="J4" s="17"/>
      <c r="K4" s="34">
        <f>SUM(K5:K11)</f>
        <v>0</v>
      </c>
      <c r="L4" s="34">
        <f>SUM(L5:L11)</f>
        <v>7288</v>
      </c>
      <c r="M4" s="187">
        <f>L4+K4</f>
        <v>7288</v>
      </c>
      <c r="N4" s="214"/>
      <c r="O4" s="17"/>
      <c r="P4" s="17"/>
      <c r="Q4" s="34">
        <f>SUM(Q5:Q11)</f>
        <v>72570</v>
      </c>
      <c r="R4" s="34">
        <f>SUM(R5:R11)</f>
        <v>25227</v>
      </c>
      <c r="S4" s="187">
        <f>R4+Q4</f>
        <v>97797</v>
      </c>
      <c r="T4" s="214"/>
      <c r="U4" s="17"/>
      <c r="V4" s="34">
        <f>SUM(V5:V11)</f>
        <v>23699.5</v>
      </c>
      <c r="W4" s="34">
        <f t="shared" ref="W4:Y19" si="1">K4+Q4</f>
        <v>72570</v>
      </c>
      <c r="X4" s="34">
        <f t="shared" si="0"/>
        <v>32515</v>
      </c>
      <c r="Y4" s="34">
        <f t="shared" si="0"/>
        <v>105085</v>
      </c>
      <c r="Z4" s="214"/>
      <c r="AA4" s="17"/>
      <c r="AB4" s="34">
        <f>SUM(AB5:AB11)</f>
        <v>24743</v>
      </c>
      <c r="AC4" s="34">
        <f>SUM(AC5:AC11)</f>
        <v>122036</v>
      </c>
      <c r="AD4" s="17"/>
      <c r="AE4" s="187">
        <f>AD4+AC4</f>
        <v>122036</v>
      </c>
      <c r="AF4" s="214"/>
      <c r="AG4" s="17"/>
      <c r="AH4" s="17"/>
      <c r="AI4" s="34">
        <f>SUM(AI5:AI11)</f>
        <v>216446</v>
      </c>
      <c r="AJ4" s="34">
        <f>SUM(AJ5:AJ11)</f>
        <v>151818</v>
      </c>
      <c r="AK4" s="187">
        <f>AJ4+AI4</f>
        <v>368264</v>
      </c>
    </row>
    <row r="5" spans="1:239" x14ac:dyDescent="0.2">
      <c r="A5" s="24" t="s">
        <v>42</v>
      </c>
      <c r="B5" s="103" t="s">
        <v>41</v>
      </c>
      <c r="C5" s="17">
        <v>12</v>
      </c>
      <c r="D5" s="17">
        <v>4924.25</v>
      </c>
      <c r="E5" s="17"/>
      <c r="F5" s="17">
        <f>SUM(D5*C5)</f>
        <v>59091</v>
      </c>
      <c r="G5" s="184">
        <f>F5+E5</f>
        <v>59091</v>
      </c>
      <c r="H5" s="214"/>
      <c r="I5" s="17"/>
      <c r="J5" s="17"/>
      <c r="K5" s="17"/>
      <c r="L5" s="17"/>
      <c r="M5" s="184">
        <f>L5+K5</f>
        <v>0</v>
      </c>
      <c r="N5" s="214"/>
      <c r="O5" s="17"/>
      <c r="P5" s="17"/>
      <c r="Q5" s="17"/>
      <c r="R5" s="17"/>
      <c r="S5" s="184">
        <f>R5+Q5</f>
        <v>0</v>
      </c>
      <c r="T5" s="215"/>
      <c r="U5" s="17"/>
      <c r="V5" s="17"/>
      <c r="W5" s="34">
        <f t="shared" si="1"/>
        <v>0</v>
      </c>
      <c r="X5" s="34">
        <f t="shared" si="0"/>
        <v>0</v>
      </c>
      <c r="Y5" s="34">
        <f t="shared" si="0"/>
        <v>0</v>
      </c>
      <c r="Z5" s="215"/>
      <c r="AA5" s="17"/>
      <c r="AB5" s="17"/>
      <c r="AC5" s="17"/>
      <c r="AD5" s="17"/>
      <c r="AE5" s="184">
        <f>AD5+AC5</f>
        <v>0</v>
      </c>
      <c r="AF5" s="179" t="s">
        <v>2</v>
      </c>
      <c r="AG5" s="17">
        <v>12</v>
      </c>
      <c r="AH5" s="17">
        <v>4924.25</v>
      </c>
      <c r="AI5" s="17"/>
      <c r="AJ5" s="17">
        <f>SUM(AH5*12)</f>
        <v>59091</v>
      </c>
      <c r="AK5" s="184">
        <f>AJ5+AI5</f>
        <v>59091</v>
      </c>
    </row>
    <row r="6" spans="1:239" x14ac:dyDescent="0.2">
      <c r="A6" s="24" t="s">
        <v>45</v>
      </c>
      <c r="B6" s="103" t="s">
        <v>41</v>
      </c>
      <c r="C6" s="17">
        <v>12</v>
      </c>
      <c r="D6" s="17">
        <v>4924.25</v>
      </c>
      <c r="E6" s="17"/>
      <c r="F6" s="17">
        <f>SUM(D6*C6)</f>
        <v>59091</v>
      </c>
      <c r="G6" s="184">
        <f t="shared" ref="G6:G11" si="2">F6+E6</f>
        <v>59091</v>
      </c>
      <c r="H6" s="214"/>
      <c r="I6" s="17"/>
      <c r="J6" s="17"/>
      <c r="K6" s="17"/>
      <c r="L6" s="17"/>
      <c r="M6" s="184">
        <f t="shared" ref="M6:M11" si="3">L6+K6</f>
        <v>0</v>
      </c>
      <c r="N6" s="214"/>
      <c r="O6" s="17"/>
      <c r="P6" s="17"/>
      <c r="Q6" s="17"/>
      <c r="R6" s="17"/>
      <c r="S6" s="184">
        <f t="shared" ref="S6:S11" si="4">R6+Q6</f>
        <v>0</v>
      </c>
      <c r="T6" s="215"/>
      <c r="U6" s="17"/>
      <c r="V6" s="17"/>
      <c r="W6" s="90">
        <f t="shared" si="1"/>
        <v>0</v>
      </c>
      <c r="X6" s="90">
        <f t="shared" si="0"/>
        <v>0</v>
      </c>
      <c r="Y6" s="90">
        <f t="shared" si="0"/>
        <v>0</v>
      </c>
      <c r="Z6" s="215"/>
      <c r="AA6" s="17"/>
      <c r="AB6" s="17"/>
      <c r="AC6" s="17"/>
      <c r="AD6" s="17"/>
      <c r="AE6" s="184">
        <f t="shared" ref="AE6:AE11" si="5">AD6+AC6</f>
        <v>0</v>
      </c>
      <c r="AF6" s="179" t="s">
        <v>2</v>
      </c>
      <c r="AG6" s="17">
        <v>12</v>
      </c>
      <c r="AH6" s="17">
        <v>4924.25</v>
      </c>
      <c r="AI6" s="17"/>
      <c r="AJ6" s="17">
        <f>SUM(AH6*12)</f>
        <v>59091</v>
      </c>
      <c r="AK6" s="184">
        <f t="shared" ref="AK6:AK11" si="6">AJ6+AI6</f>
        <v>59091</v>
      </c>
    </row>
    <row r="7" spans="1:239" x14ac:dyDescent="0.2">
      <c r="A7" s="24" t="s">
        <v>44</v>
      </c>
      <c r="B7" s="103" t="s">
        <v>41</v>
      </c>
      <c r="C7" s="17">
        <v>36</v>
      </c>
      <c r="D7" s="17">
        <v>1682</v>
      </c>
      <c r="E7" s="17"/>
      <c r="F7" s="17">
        <f>SUM(D7*C7)</f>
        <v>60552</v>
      </c>
      <c r="G7" s="184">
        <f t="shared" si="2"/>
        <v>60552</v>
      </c>
      <c r="H7" s="179" t="s">
        <v>2</v>
      </c>
      <c r="I7" s="17">
        <v>3</v>
      </c>
      <c r="J7" s="17">
        <v>1682</v>
      </c>
      <c r="K7" s="17"/>
      <c r="L7" s="17">
        <f>SUM(J7*I7)</f>
        <v>5046</v>
      </c>
      <c r="M7" s="184">
        <f t="shared" si="3"/>
        <v>5046</v>
      </c>
      <c r="N7" s="179" t="s">
        <v>2</v>
      </c>
      <c r="O7" s="17">
        <v>9</v>
      </c>
      <c r="P7" s="17">
        <v>1682</v>
      </c>
      <c r="Q7" s="17"/>
      <c r="R7" s="17">
        <f>SUM(P7*O7)</f>
        <v>15138</v>
      </c>
      <c r="S7" s="184">
        <f t="shared" si="4"/>
        <v>15138</v>
      </c>
      <c r="T7" s="179" t="s">
        <v>2</v>
      </c>
      <c r="U7" s="17">
        <v>12</v>
      </c>
      <c r="V7" s="17">
        <f>P7</f>
        <v>1682</v>
      </c>
      <c r="W7" s="90">
        <f t="shared" si="1"/>
        <v>0</v>
      </c>
      <c r="X7" s="90">
        <f t="shared" si="0"/>
        <v>20184</v>
      </c>
      <c r="Y7" s="90">
        <f t="shared" si="0"/>
        <v>20184</v>
      </c>
      <c r="Z7" s="179" t="s">
        <v>2</v>
      </c>
      <c r="AA7" s="17">
        <v>12</v>
      </c>
      <c r="AB7" s="17">
        <v>1682</v>
      </c>
      <c r="AC7" s="17"/>
      <c r="AD7" s="17">
        <f>SUM(AB7*AA7)</f>
        <v>20184</v>
      </c>
      <c r="AE7" s="184">
        <f t="shared" si="5"/>
        <v>20184</v>
      </c>
      <c r="AF7" s="179" t="s">
        <v>2</v>
      </c>
      <c r="AG7" s="17">
        <v>12</v>
      </c>
      <c r="AH7" s="17">
        <v>1682</v>
      </c>
      <c r="AI7" s="17"/>
      <c r="AJ7" s="17">
        <f>SUM(AH7*AG7)</f>
        <v>20184</v>
      </c>
      <c r="AK7" s="184">
        <f t="shared" si="6"/>
        <v>20184</v>
      </c>
    </row>
    <row r="8" spans="1:239" x14ac:dyDescent="0.2">
      <c r="A8" s="24" t="s">
        <v>51</v>
      </c>
      <c r="B8" s="103" t="s">
        <v>2</v>
      </c>
      <c r="C8" s="17">
        <v>36</v>
      </c>
      <c r="D8" s="17">
        <v>1121</v>
      </c>
      <c r="E8" s="17"/>
      <c r="F8" s="17">
        <f>SUM(D8*C8)</f>
        <v>40356</v>
      </c>
      <c r="G8" s="184">
        <f t="shared" si="2"/>
        <v>40356</v>
      </c>
      <c r="H8" s="179" t="s">
        <v>2</v>
      </c>
      <c r="I8" s="17">
        <v>2</v>
      </c>
      <c r="J8" s="17">
        <v>1121</v>
      </c>
      <c r="K8" s="17"/>
      <c r="L8" s="17">
        <f>SUM(J8*I8)</f>
        <v>2242</v>
      </c>
      <c r="M8" s="184">
        <f t="shared" si="3"/>
        <v>2242</v>
      </c>
      <c r="N8" s="179" t="s">
        <v>2</v>
      </c>
      <c r="O8" s="17">
        <v>9</v>
      </c>
      <c r="P8" s="17">
        <v>1121</v>
      </c>
      <c r="Q8" s="17"/>
      <c r="R8" s="17">
        <f>SUM(P8*O8)</f>
        <v>10089</v>
      </c>
      <c r="S8" s="184">
        <f t="shared" si="4"/>
        <v>10089</v>
      </c>
      <c r="T8" s="179" t="s">
        <v>2</v>
      </c>
      <c r="U8" s="17">
        <v>12</v>
      </c>
      <c r="V8" s="17">
        <f t="shared" ref="V8:V11" si="7">P8</f>
        <v>1121</v>
      </c>
      <c r="W8" s="90">
        <f t="shared" si="1"/>
        <v>0</v>
      </c>
      <c r="X8" s="90">
        <f t="shared" si="0"/>
        <v>12331</v>
      </c>
      <c r="Y8" s="90">
        <f t="shared" si="0"/>
        <v>12331</v>
      </c>
      <c r="Z8" s="179" t="s">
        <v>2</v>
      </c>
      <c r="AA8" s="17">
        <v>12</v>
      </c>
      <c r="AB8" s="17">
        <v>1121</v>
      </c>
      <c r="AC8" s="17"/>
      <c r="AD8" s="17">
        <f>SUM(AB8*AA8)</f>
        <v>13452</v>
      </c>
      <c r="AE8" s="184">
        <f t="shared" si="5"/>
        <v>13452</v>
      </c>
      <c r="AF8" s="179" t="s">
        <v>2</v>
      </c>
      <c r="AG8" s="17">
        <v>12</v>
      </c>
      <c r="AH8" s="17">
        <v>1121</v>
      </c>
      <c r="AI8" s="17"/>
      <c r="AJ8" s="17">
        <f>SUM(AH8*AG8)</f>
        <v>13452</v>
      </c>
      <c r="AK8" s="184">
        <f t="shared" si="6"/>
        <v>13452</v>
      </c>
    </row>
    <row r="9" spans="1:239" x14ac:dyDescent="0.2">
      <c r="A9" s="24" t="s">
        <v>80</v>
      </c>
      <c r="B9" s="103" t="s">
        <v>2</v>
      </c>
      <c r="C9" s="17">
        <f>I9+O9+AA9+AG9</f>
        <v>22</v>
      </c>
      <c r="D9" s="17"/>
      <c r="E9" s="17">
        <f>K9+Q9+AC9+AI9</f>
        <v>333384</v>
      </c>
      <c r="F9" s="17"/>
      <c r="G9" s="184">
        <f t="shared" si="2"/>
        <v>333384</v>
      </c>
      <c r="H9" s="179" t="s">
        <v>2</v>
      </c>
      <c r="I9" s="17">
        <v>0</v>
      </c>
      <c r="J9" s="17"/>
      <c r="K9" s="17">
        <f>J9*I9</f>
        <v>0</v>
      </c>
      <c r="L9" s="17"/>
      <c r="M9" s="184">
        <f t="shared" si="3"/>
        <v>0</v>
      </c>
      <c r="N9" s="179" t="s">
        <v>2</v>
      </c>
      <c r="O9" s="17">
        <v>4</v>
      </c>
      <c r="P9" s="17">
        <v>14454</v>
      </c>
      <c r="Q9" s="17">
        <f>P9*O9</f>
        <v>57816</v>
      </c>
      <c r="R9" s="17"/>
      <c r="S9" s="184">
        <f t="shared" si="4"/>
        <v>57816</v>
      </c>
      <c r="T9" s="179" t="s">
        <v>2</v>
      </c>
      <c r="U9" s="17">
        <v>6</v>
      </c>
      <c r="V9" s="17">
        <f t="shared" si="7"/>
        <v>14454</v>
      </c>
      <c r="W9" s="90">
        <f t="shared" si="1"/>
        <v>57816</v>
      </c>
      <c r="X9" s="90">
        <f t="shared" si="0"/>
        <v>0</v>
      </c>
      <c r="Y9" s="90">
        <f t="shared" si="0"/>
        <v>57816</v>
      </c>
      <c r="Z9" s="179" t="s">
        <v>2</v>
      </c>
      <c r="AA9" s="17">
        <v>6</v>
      </c>
      <c r="AB9" s="17">
        <v>15176</v>
      </c>
      <c r="AC9" s="17">
        <f>AB9*AA9</f>
        <v>91056</v>
      </c>
      <c r="AD9" s="17"/>
      <c r="AE9" s="184">
        <f t="shared" si="5"/>
        <v>91056</v>
      </c>
      <c r="AF9" s="179" t="s">
        <v>2</v>
      </c>
      <c r="AG9" s="17">
        <v>12</v>
      </c>
      <c r="AH9" s="17">
        <v>15376</v>
      </c>
      <c r="AI9" s="17">
        <f>AH9*AG9</f>
        <v>184512</v>
      </c>
      <c r="AJ9" s="17"/>
      <c r="AK9" s="184">
        <f t="shared" si="6"/>
        <v>184512</v>
      </c>
    </row>
    <row r="10" spans="1:239" x14ac:dyDescent="0.2">
      <c r="A10" s="24" t="s">
        <v>83</v>
      </c>
      <c r="B10" s="103" t="s">
        <v>2</v>
      </c>
      <c r="C10" s="17">
        <f t="shared" ref="C10:C11" si="8">I10+O10+AA10+AG10</f>
        <v>15</v>
      </c>
      <c r="D10" s="17"/>
      <c r="E10" s="17">
        <f>K10+Q10+AC10+AI10</f>
        <v>29547</v>
      </c>
      <c r="F10" s="17"/>
      <c r="G10" s="184">
        <f t="shared" si="2"/>
        <v>29547</v>
      </c>
      <c r="H10" s="179" t="s">
        <v>2</v>
      </c>
      <c r="I10" s="17">
        <v>0</v>
      </c>
      <c r="J10" s="17"/>
      <c r="K10" s="17"/>
      <c r="L10" s="17"/>
      <c r="M10" s="184">
        <f t="shared" si="3"/>
        <v>0</v>
      </c>
      <c r="N10" s="179" t="s">
        <v>2</v>
      </c>
      <c r="O10" s="17">
        <v>3</v>
      </c>
      <c r="P10" s="17">
        <v>1869</v>
      </c>
      <c r="Q10" s="17">
        <f>O10*P10</f>
        <v>5607</v>
      </c>
      <c r="R10" s="17"/>
      <c r="S10" s="184">
        <f t="shared" si="4"/>
        <v>5607</v>
      </c>
      <c r="T10" s="179" t="s">
        <v>2</v>
      </c>
      <c r="U10" s="17">
        <v>6</v>
      </c>
      <c r="V10" s="17">
        <f t="shared" si="7"/>
        <v>1869</v>
      </c>
      <c r="W10" s="90">
        <f t="shared" si="1"/>
        <v>5607</v>
      </c>
      <c r="X10" s="90">
        <f t="shared" si="0"/>
        <v>0</v>
      </c>
      <c r="Y10" s="90">
        <f t="shared" si="0"/>
        <v>5607</v>
      </c>
      <c r="Z10" s="179" t="s">
        <v>2</v>
      </c>
      <c r="AA10" s="17">
        <v>6</v>
      </c>
      <c r="AB10" s="17">
        <v>1962</v>
      </c>
      <c r="AC10" s="17">
        <f>AB10*AA10</f>
        <v>11772</v>
      </c>
      <c r="AD10" s="17"/>
      <c r="AE10" s="184">
        <f t="shared" si="5"/>
        <v>11772</v>
      </c>
      <c r="AF10" s="179" t="s">
        <v>2</v>
      </c>
      <c r="AG10" s="17">
        <v>6</v>
      </c>
      <c r="AH10" s="17">
        <v>2028</v>
      </c>
      <c r="AI10" s="17">
        <f>AH10*AG10</f>
        <v>12168</v>
      </c>
      <c r="AJ10" s="17"/>
      <c r="AK10" s="184">
        <f t="shared" si="6"/>
        <v>12168</v>
      </c>
    </row>
    <row r="11" spans="1:239" x14ac:dyDescent="0.2">
      <c r="A11" s="24" t="s">
        <v>84</v>
      </c>
      <c r="B11" s="103" t="s">
        <v>2</v>
      </c>
      <c r="C11" s="17">
        <f t="shared" si="8"/>
        <v>10</v>
      </c>
      <c r="D11" s="17"/>
      <c r="E11" s="17">
        <f>K11+Q11+AC11+AI11</f>
        <v>48121</v>
      </c>
      <c r="F11" s="17"/>
      <c r="G11" s="184">
        <f t="shared" si="2"/>
        <v>48121</v>
      </c>
      <c r="H11" s="179" t="s">
        <v>2</v>
      </c>
      <c r="I11" s="17"/>
      <c r="J11" s="17"/>
      <c r="K11" s="17"/>
      <c r="L11" s="17"/>
      <c r="M11" s="184">
        <f t="shared" si="3"/>
        <v>0</v>
      </c>
      <c r="N11" s="179" t="s">
        <v>2</v>
      </c>
      <c r="O11" s="17">
        <v>2</v>
      </c>
      <c r="P11" s="17">
        <v>4573.5</v>
      </c>
      <c r="Q11" s="17">
        <f>O11*P11</f>
        <v>9147</v>
      </c>
      <c r="R11" s="17"/>
      <c r="S11" s="184">
        <f t="shared" si="4"/>
        <v>9147</v>
      </c>
      <c r="T11" s="179" t="s">
        <v>2</v>
      </c>
      <c r="U11" s="17">
        <v>4</v>
      </c>
      <c r="V11" s="17">
        <f t="shared" si="7"/>
        <v>4573.5</v>
      </c>
      <c r="W11" s="90">
        <f t="shared" si="1"/>
        <v>9147</v>
      </c>
      <c r="X11" s="90">
        <f t="shared" si="0"/>
        <v>0</v>
      </c>
      <c r="Y11" s="90">
        <f t="shared" si="0"/>
        <v>9147</v>
      </c>
      <c r="Z11" s="179" t="s">
        <v>2</v>
      </c>
      <c r="AA11" s="17">
        <v>4</v>
      </c>
      <c r="AB11" s="17">
        <v>4802</v>
      </c>
      <c r="AC11" s="17">
        <f>AB11*AA11</f>
        <v>19208</v>
      </c>
      <c r="AD11" s="17"/>
      <c r="AE11" s="184">
        <f t="shared" si="5"/>
        <v>19208</v>
      </c>
      <c r="AF11" s="179" t="s">
        <v>2</v>
      </c>
      <c r="AG11" s="17">
        <v>4</v>
      </c>
      <c r="AH11" s="17">
        <v>4941.5</v>
      </c>
      <c r="AI11" s="17">
        <f>AG11*AH11</f>
        <v>19766</v>
      </c>
      <c r="AJ11" s="17"/>
      <c r="AK11" s="184">
        <f t="shared" si="6"/>
        <v>19766</v>
      </c>
    </row>
    <row r="12" spans="1:239" ht="25.5" x14ac:dyDescent="0.2">
      <c r="A12" s="14" t="s">
        <v>7</v>
      </c>
      <c r="B12" s="103" t="s">
        <v>2</v>
      </c>
      <c r="C12" s="17"/>
      <c r="D12" s="17"/>
      <c r="E12" s="17">
        <f>K12+Q12+AC12+AI12</f>
        <v>0</v>
      </c>
      <c r="F12" s="17"/>
      <c r="G12" s="184"/>
      <c r="H12" s="214" t="s">
        <v>2</v>
      </c>
      <c r="I12" s="17"/>
      <c r="J12" s="17"/>
      <c r="K12" s="17"/>
      <c r="L12" s="17"/>
      <c r="M12" s="182"/>
      <c r="N12" s="179" t="s">
        <v>2</v>
      </c>
      <c r="O12" s="17"/>
      <c r="P12" s="17"/>
      <c r="Q12" s="17"/>
      <c r="R12" s="17"/>
      <c r="S12" s="182"/>
      <c r="T12" s="214" t="s">
        <v>2</v>
      </c>
      <c r="U12" s="17"/>
      <c r="V12" s="17"/>
      <c r="W12" s="90">
        <f t="shared" si="1"/>
        <v>0</v>
      </c>
      <c r="X12" s="90">
        <f t="shared" si="0"/>
        <v>0</v>
      </c>
      <c r="Y12" s="90">
        <f t="shared" si="0"/>
        <v>0</v>
      </c>
      <c r="Z12" s="214" t="s">
        <v>2</v>
      </c>
      <c r="AA12" s="17"/>
      <c r="AB12" s="17"/>
      <c r="AC12" s="17"/>
      <c r="AD12" s="17"/>
      <c r="AE12" s="182"/>
      <c r="AF12" s="214" t="s">
        <v>2</v>
      </c>
      <c r="AG12" s="17"/>
      <c r="AH12" s="17"/>
      <c r="AI12" s="17"/>
      <c r="AJ12" s="17"/>
      <c r="AK12" s="182"/>
    </row>
    <row r="13" spans="1:239" s="82" customFormat="1" ht="15" customHeight="1" x14ac:dyDescent="0.2">
      <c r="A13" s="4" t="s">
        <v>3</v>
      </c>
      <c r="B13" s="135"/>
      <c r="C13" s="153">
        <f>SUM(C5:C11)</f>
        <v>143</v>
      </c>
      <c r="D13" s="136"/>
      <c r="E13" s="137">
        <f>SUM(E5:E12)</f>
        <v>411052</v>
      </c>
      <c r="F13" s="137">
        <f>SUM(F5:F12)</f>
        <v>219090</v>
      </c>
      <c r="G13" s="137">
        <f>F13+E13</f>
        <v>630142</v>
      </c>
      <c r="H13" s="157"/>
      <c r="I13" s="153">
        <f>SUM(I7:I12)</f>
        <v>5</v>
      </c>
      <c r="J13" s="137"/>
      <c r="K13" s="137"/>
      <c r="L13" s="137">
        <f>SUM(L7:L12)</f>
        <v>7288</v>
      </c>
      <c r="M13" s="137">
        <f>L13+K13</f>
        <v>7288</v>
      </c>
      <c r="N13" s="157"/>
      <c r="O13" s="155">
        <f>SUM(O7:O12)</f>
        <v>27</v>
      </c>
      <c r="P13" s="154"/>
      <c r="Q13" s="137">
        <f>SUM(Q5:Q12)</f>
        <v>72570</v>
      </c>
      <c r="R13" s="137">
        <f>SUM(R7:R12)</f>
        <v>25227</v>
      </c>
      <c r="S13" s="166">
        <f>R13+Q13</f>
        <v>97797</v>
      </c>
      <c r="T13" s="157"/>
      <c r="U13" s="153">
        <f>SUM(U5:U12)</f>
        <v>40</v>
      </c>
      <c r="V13" s="137"/>
      <c r="W13" s="137">
        <f>Q13+K13</f>
        <v>72570</v>
      </c>
      <c r="X13" s="137">
        <f>SUM(X5:X12)</f>
        <v>32515</v>
      </c>
      <c r="Y13" s="166">
        <f>X13+W13</f>
        <v>105085</v>
      </c>
      <c r="Z13" s="157"/>
      <c r="AA13" s="153">
        <f>SUM(AA5:AA12)</f>
        <v>40</v>
      </c>
      <c r="AB13" s="137"/>
      <c r="AC13" s="137"/>
      <c r="AD13" s="137">
        <f>SUM(AD5:AD12)</f>
        <v>33636</v>
      </c>
      <c r="AE13" s="166">
        <f>AD13+AC13</f>
        <v>33636</v>
      </c>
      <c r="AF13" s="157"/>
      <c r="AG13" s="155">
        <f>SUM(AG7:AG12)</f>
        <v>46</v>
      </c>
      <c r="AH13" s="154"/>
      <c r="AI13" s="154"/>
      <c r="AJ13" s="137">
        <f>SUM(AJ5:AJ12)</f>
        <v>151818</v>
      </c>
      <c r="AK13" s="166">
        <f>AJ13+AI13</f>
        <v>151818</v>
      </c>
    </row>
    <row r="14" spans="1:239" ht="15" customHeight="1" x14ac:dyDescent="0.2">
      <c r="A14" s="119" t="s">
        <v>50</v>
      </c>
      <c r="B14" s="198" t="s">
        <v>46</v>
      </c>
      <c r="C14" s="143">
        <v>281</v>
      </c>
      <c r="D14" s="199">
        <v>55</v>
      </c>
      <c r="E14" s="143">
        <f>K14+Q14+AC14+AI14</f>
        <v>18000</v>
      </c>
      <c r="F14" s="143">
        <v>17273</v>
      </c>
      <c r="G14" s="200"/>
      <c r="H14" s="201"/>
      <c r="I14" s="143"/>
      <c r="J14" s="143"/>
      <c r="K14" s="143"/>
      <c r="L14" s="143"/>
      <c r="M14" s="200"/>
      <c r="N14" s="210" t="s">
        <v>47</v>
      </c>
      <c r="O14" s="143">
        <v>115</v>
      </c>
      <c r="P14" s="143"/>
      <c r="Q14" s="143">
        <v>5500</v>
      </c>
      <c r="R14" s="143">
        <v>6364</v>
      </c>
      <c r="S14" s="203"/>
      <c r="T14" s="210" t="s">
        <v>46</v>
      </c>
      <c r="U14" s="143">
        <v>115</v>
      </c>
      <c r="V14" s="143">
        <v>55</v>
      </c>
      <c r="W14" s="90">
        <f t="shared" si="1"/>
        <v>5500</v>
      </c>
      <c r="X14" s="90">
        <f t="shared" si="1"/>
        <v>6364</v>
      </c>
      <c r="Y14" s="90">
        <f t="shared" si="1"/>
        <v>0</v>
      </c>
      <c r="Z14" s="210" t="s">
        <v>46</v>
      </c>
      <c r="AA14" s="143">
        <v>115</v>
      </c>
      <c r="AB14" s="143">
        <v>55</v>
      </c>
      <c r="AC14" s="143">
        <v>6250</v>
      </c>
      <c r="AD14" s="143">
        <v>6364</v>
      </c>
      <c r="AE14" s="203"/>
      <c r="AF14" s="210" t="s">
        <v>47</v>
      </c>
      <c r="AG14" s="143">
        <v>115</v>
      </c>
      <c r="AH14" s="143"/>
      <c r="AI14" s="143">
        <v>6250</v>
      </c>
      <c r="AJ14" s="143">
        <v>6364</v>
      </c>
      <c r="AK14" s="203"/>
    </row>
    <row r="15" spans="1:239" ht="15" customHeight="1" x14ac:dyDescent="0.2">
      <c r="A15" s="119" t="s">
        <v>5</v>
      </c>
      <c r="B15" s="199"/>
      <c r="C15" s="143"/>
      <c r="D15" s="143"/>
      <c r="E15" s="143">
        <f>K15+Q15+AC15+AI15</f>
        <v>4000</v>
      </c>
      <c r="F15" s="199"/>
      <c r="G15" s="204"/>
      <c r="H15" s="205"/>
      <c r="I15" s="199"/>
      <c r="J15" s="199"/>
      <c r="K15" s="199"/>
      <c r="L15" s="199"/>
      <c r="M15" s="204"/>
      <c r="N15" s="206"/>
      <c r="O15" s="199"/>
      <c r="P15" s="199"/>
      <c r="Q15" s="199">
        <v>3000</v>
      </c>
      <c r="R15" s="199"/>
      <c r="S15" s="203"/>
      <c r="T15" s="202"/>
      <c r="U15" s="143"/>
      <c r="V15" s="143"/>
      <c r="W15" s="90">
        <f t="shared" si="1"/>
        <v>3000</v>
      </c>
      <c r="X15" s="90">
        <f t="shared" si="1"/>
        <v>0</v>
      </c>
      <c r="Y15" s="90">
        <f t="shared" si="1"/>
        <v>0</v>
      </c>
      <c r="Z15" s="202"/>
      <c r="AA15" s="143"/>
      <c r="AB15" s="143"/>
      <c r="AC15" s="143">
        <v>1000</v>
      </c>
      <c r="AD15" s="143"/>
      <c r="AE15" s="203"/>
      <c r="AF15" s="206"/>
      <c r="AG15" s="199"/>
      <c r="AH15" s="199"/>
      <c r="AI15" s="199"/>
      <c r="AJ15" s="199"/>
      <c r="AK15" s="203"/>
    </row>
    <row r="16" spans="1:239" ht="15" customHeight="1" x14ac:dyDescent="0.2">
      <c r="A16" s="120" t="s">
        <v>33</v>
      </c>
      <c r="B16" s="199"/>
      <c r="C16" s="143"/>
      <c r="D16" s="143"/>
      <c r="E16" s="143">
        <f>K16+Q16+AC16+AI16</f>
        <v>22000</v>
      </c>
      <c r="F16" s="143"/>
      <c r="G16" s="200"/>
      <c r="H16" s="201"/>
      <c r="I16" s="143"/>
      <c r="J16" s="143"/>
      <c r="K16" s="143"/>
      <c r="L16" s="143"/>
      <c r="M16" s="207"/>
      <c r="N16" s="202"/>
      <c r="O16" s="143"/>
      <c r="P16" s="143"/>
      <c r="Q16" s="143">
        <v>7000</v>
      </c>
      <c r="R16" s="143"/>
      <c r="S16" s="203"/>
      <c r="T16" s="202"/>
      <c r="U16" s="143"/>
      <c r="V16" s="143"/>
      <c r="W16" s="90">
        <f t="shared" si="1"/>
        <v>7000</v>
      </c>
      <c r="X16" s="90">
        <f t="shared" si="1"/>
        <v>0</v>
      </c>
      <c r="Y16" s="90">
        <f t="shared" si="1"/>
        <v>0</v>
      </c>
      <c r="Z16" s="202"/>
      <c r="AA16" s="143"/>
      <c r="AB16" s="143"/>
      <c r="AC16" s="143">
        <v>7500</v>
      </c>
      <c r="AD16" s="143"/>
      <c r="AE16" s="203"/>
      <c r="AF16" s="202"/>
      <c r="AG16" s="143"/>
      <c r="AH16" s="143"/>
      <c r="AI16" s="143">
        <v>7500</v>
      </c>
      <c r="AJ16" s="143"/>
      <c r="AK16" s="203"/>
    </row>
    <row r="17" spans="1:41" ht="15" customHeight="1" x14ac:dyDescent="0.2">
      <c r="A17" s="216" t="s">
        <v>39</v>
      </c>
      <c r="B17" s="199"/>
      <c r="C17" s="143"/>
      <c r="D17" s="143"/>
      <c r="E17" s="143">
        <f>SUM(E18,E19,E20)</f>
        <v>433900</v>
      </c>
      <c r="F17" s="143">
        <f>SUM(F18,F19,F20)</f>
        <v>604963</v>
      </c>
      <c r="G17" s="200"/>
      <c r="H17" s="208"/>
      <c r="I17" s="209"/>
      <c r="J17" s="209"/>
      <c r="K17" s="143">
        <f>SUM(K18,K19,K20)</f>
        <v>0</v>
      </c>
      <c r="L17" s="143">
        <f>SUM(L18,L19,L20)</f>
        <v>0</v>
      </c>
      <c r="M17" s="143">
        <f>SUM(M18,M19,M20)</f>
        <v>0</v>
      </c>
      <c r="N17" s="202"/>
      <c r="O17" s="143"/>
      <c r="P17" s="143"/>
      <c r="Q17" s="143">
        <f>SUM(Q18,Q19,Q20)</f>
        <v>154200</v>
      </c>
      <c r="R17" s="143">
        <f>SUM(R18,R19,R20)</f>
        <v>271689</v>
      </c>
      <c r="S17" s="203"/>
      <c r="T17" s="202"/>
      <c r="U17" s="143"/>
      <c r="V17" s="143"/>
      <c r="W17" s="90">
        <f t="shared" si="1"/>
        <v>154200</v>
      </c>
      <c r="X17" s="90">
        <f t="shared" si="1"/>
        <v>271689</v>
      </c>
      <c r="Y17" s="90">
        <f t="shared" si="1"/>
        <v>0</v>
      </c>
      <c r="Z17" s="202"/>
      <c r="AA17" s="143"/>
      <c r="AB17" s="143"/>
      <c r="AC17" s="143"/>
      <c r="AD17" s="143">
        <f>SUM(AD18,AD19,AD20)</f>
        <v>184393</v>
      </c>
      <c r="AE17" s="203"/>
      <c r="AF17" s="202"/>
      <c r="AG17" s="143"/>
      <c r="AH17" s="143"/>
      <c r="AI17" s="143"/>
      <c r="AJ17" s="143">
        <f>SUM(AJ18,AJ19,AJ20)</f>
        <v>111819</v>
      </c>
      <c r="AK17" s="203"/>
    </row>
    <row r="18" spans="1:41" ht="15" customHeight="1" x14ac:dyDescent="0.2">
      <c r="A18" s="216" t="s">
        <v>81</v>
      </c>
      <c r="B18" s="199"/>
      <c r="C18" s="143"/>
      <c r="D18" s="143"/>
      <c r="E18" s="143">
        <f>K18+Q18+AC18+AI18</f>
        <v>29500</v>
      </c>
      <c r="F18" s="143">
        <v>27273</v>
      </c>
      <c r="G18" s="200"/>
      <c r="H18" s="208"/>
      <c r="I18" s="209"/>
      <c r="J18" s="209"/>
      <c r="K18" s="209"/>
      <c r="L18" s="209"/>
      <c r="M18" s="207"/>
      <c r="N18" s="202"/>
      <c r="O18" s="143"/>
      <c r="P18" s="143"/>
      <c r="Q18" s="143">
        <v>5500</v>
      </c>
      <c r="R18" s="143">
        <v>9091</v>
      </c>
      <c r="S18" s="203"/>
      <c r="T18" s="202"/>
      <c r="U18" s="143"/>
      <c r="V18" s="143"/>
      <c r="W18" s="90">
        <f t="shared" si="1"/>
        <v>5500</v>
      </c>
      <c r="X18" s="90">
        <f t="shared" si="1"/>
        <v>9091</v>
      </c>
      <c r="Y18" s="90">
        <f t="shared" si="1"/>
        <v>0</v>
      </c>
      <c r="Z18" s="202"/>
      <c r="AA18" s="143"/>
      <c r="AB18" s="143"/>
      <c r="AC18" s="143">
        <v>10000</v>
      </c>
      <c r="AD18" s="143">
        <v>8394</v>
      </c>
      <c r="AE18" s="203"/>
      <c r="AF18" s="202"/>
      <c r="AG18" s="143"/>
      <c r="AH18" s="143"/>
      <c r="AI18" s="143">
        <v>14000</v>
      </c>
      <c r="AJ18" s="143">
        <v>9091</v>
      </c>
      <c r="AK18" s="203"/>
    </row>
    <row r="19" spans="1:41" ht="15" customHeight="1" x14ac:dyDescent="0.2">
      <c r="A19" s="216" t="s">
        <v>85</v>
      </c>
      <c r="B19" s="199"/>
      <c r="C19" s="143"/>
      <c r="D19" s="143"/>
      <c r="E19" s="143"/>
      <c r="F19" s="143">
        <v>7273</v>
      </c>
      <c r="G19" s="200"/>
      <c r="H19" s="208"/>
      <c r="I19" s="209"/>
      <c r="J19" s="209"/>
      <c r="K19" s="209"/>
      <c r="L19" s="209"/>
      <c r="M19" s="207"/>
      <c r="N19" s="202"/>
      <c r="O19" s="143"/>
      <c r="P19" s="143"/>
      <c r="Q19" s="143"/>
      <c r="R19" s="143"/>
      <c r="S19" s="203"/>
      <c r="T19" s="202"/>
      <c r="U19" s="143"/>
      <c r="V19" s="143"/>
      <c r="W19" s="90">
        <f t="shared" si="1"/>
        <v>0</v>
      </c>
      <c r="X19" s="90">
        <f t="shared" si="1"/>
        <v>0</v>
      </c>
      <c r="Y19" s="90">
        <f t="shared" si="1"/>
        <v>0</v>
      </c>
      <c r="Z19" s="202"/>
      <c r="AA19" s="143"/>
      <c r="AB19" s="143"/>
      <c r="AC19" s="143"/>
      <c r="AD19" s="143"/>
      <c r="AE19" s="203"/>
      <c r="AF19" s="202"/>
      <c r="AG19" s="143"/>
      <c r="AH19" s="143"/>
      <c r="AI19" s="143"/>
      <c r="AJ19" s="143">
        <v>7273</v>
      </c>
      <c r="AK19" s="203"/>
    </row>
    <row r="20" spans="1:41" ht="15" customHeight="1" x14ac:dyDescent="0.2">
      <c r="A20" s="216" t="s">
        <v>82</v>
      </c>
      <c r="B20" s="199"/>
      <c r="C20" s="143"/>
      <c r="D20" s="143"/>
      <c r="E20" s="143">
        <f>E21+E34+E51</f>
        <v>404400</v>
      </c>
      <c r="F20" s="143">
        <f>F21+F34+F51</f>
        <v>570417</v>
      </c>
      <c r="G20" s="200"/>
      <c r="H20" s="208"/>
      <c r="I20" s="209"/>
      <c r="J20" s="209"/>
      <c r="K20" s="143">
        <f>K21+K34+K51</f>
        <v>0</v>
      </c>
      <c r="L20" s="209"/>
      <c r="M20" s="207"/>
      <c r="N20" s="202"/>
      <c r="O20" s="143"/>
      <c r="P20" s="143"/>
      <c r="Q20" s="143">
        <f>Q21+Q34+Q51</f>
        <v>148700</v>
      </c>
      <c r="R20" s="143">
        <f>R21+R34+R51</f>
        <v>262598</v>
      </c>
      <c r="S20" s="203"/>
      <c r="T20" s="202"/>
      <c r="U20" s="143"/>
      <c r="V20" s="143"/>
      <c r="W20" s="143">
        <f>W21+W34+W51</f>
        <v>148700</v>
      </c>
      <c r="X20" s="90">
        <f t="shared" ref="X20:Y25" si="9">L20+R20</f>
        <v>262598</v>
      </c>
      <c r="Y20" s="90">
        <f t="shared" si="9"/>
        <v>0</v>
      </c>
      <c r="Z20" s="202"/>
      <c r="AA20" s="143"/>
      <c r="AB20" s="143"/>
      <c r="AC20" s="143">
        <f>AC21+AC34+AC51</f>
        <v>144200</v>
      </c>
      <c r="AD20" s="143">
        <f>AD21+AD34+AD51</f>
        <v>175999</v>
      </c>
      <c r="AE20" s="203"/>
      <c r="AF20" s="202"/>
      <c r="AG20" s="143"/>
      <c r="AH20" s="143"/>
      <c r="AI20" s="143">
        <f>AI21+AI34+AI51</f>
        <v>111500</v>
      </c>
      <c r="AJ20" s="143">
        <f>AJ21+AJ34+AJ51</f>
        <v>95455</v>
      </c>
      <c r="AK20" s="203"/>
    </row>
    <row r="21" spans="1:41" s="82" customFormat="1" ht="66" customHeight="1" x14ac:dyDescent="0.2">
      <c r="A21" s="121" t="s">
        <v>90</v>
      </c>
      <c r="B21" s="106"/>
      <c r="C21" s="94"/>
      <c r="D21" s="94"/>
      <c r="E21" s="94">
        <f>E22+E26+E29</f>
        <v>132000</v>
      </c>
      <c r="F21" s="94">
        <f>F22+F26+F29</f>
        <v>286235</v>
      </c>
      <c r="G21" s="168">
        <f>F21+E21</f>
        <v>418235</v>
      </c>
      <c r="H21" s="107"/>
      <c r="I21" s="94"/>
      <c r="J21" s="94"/>
      <c r="K21" s="94">
        <f>K22+K26+K29</f>
        <v>0</v>
      </c>
      <c r="L21" s="94">
        <f>L22+L26+L29</f>
        <v>0</v>
      </c>
      <c r="M21" s="168">
        <f>L21+K21</f>
        <v>0</v>
      </c>
      <c r="N21" s="107"/>
      <c r="O21" s="94"/>
      <c r="P21" s="94"/>
      <c r="Q21" s="94">
        <f>Q22+Q26+Q29</f>
        <v>12000</v>
      </c>
      <c r="R21" s="94">
        <f>R22+R26+R29</f>
        <v>148962</v>
      </c>
      <c r="S21" s="168">
        <f>R21+Q21</f>
        <v>160962</v>
      </c>
      <c r="T21" s="107"/>
      <c r="U21" s="94"/>
      <c r="V21" s="94"/>
      <c r="W21" s="94">
        <f>W22+W26+W29</f>
        <v>12000</v>
      </c>
      <c r="X21" s="94">
        <f>X22+X26+X29</f>
        <v>148962</v>
      </c>
      <c r="Y21" s="168">
        <f>X21+W21</f>
        <v>160962</v>
      </c>
      <c r="Z21" s="107"/>
      <c r="AA21" s="94"/>
      <c r="AB21" s="94"/>
      <c r="AC21" s="94">
        <f>AC22+AC26+AC29</f>
        <v>40000</v>
      </c>
      <c r="AD21" s="94">
        <f>AD22+AD26+AD29</f>
        <v>69091</v>
      </c>
      <c r="AE21" s="168">
        <f>AD21+AC21</f>
        <v>109091</v>
      </c>
      <c r="AF21" s="107"/>
      <c r="AG21" s="94"/>
      <c r="AH21" s="94"/>
      <c r="AI21" s="94">
        <f>AI22+AI26+AI29</f>
        <v>80000</v>
      </c>
      <c r="AJ21" s="94">
        <f>AJ22+AJ26+AJ29</f>
        <v>68182</v>
      </c>
      <c r="AK21" s="168">
        <f>AJ21+AI21</f>
        <v>148182</v>
      </c>
      <c r="AO21" s="82" t="s">
        <v>38</v>
      </c>
    </row>
    <row r="22" spans="1:41" s="82" customFormat="1" ht="75" customHeight="1" x14ac:dyDescent="0.2">
      <c r="A22" s="122" t="s">
        <v>91</v>
      </c>
      <c r="B22" s="138"/>
      <c r="C22" s="139"/>
      <c r="D22" s="79"/>
      <c r="E22" s="79">
        <f>SUM(E23:E25)</f>
        <v>132000</v>
      </c>
      <c r="F22" s="79">
        <f>SUM(F23:F25)</f>
        <v>31818</v>
      </c>
      <c r="G22" s="169">
        <f>E22+F22</f>
        <v>163818</v>
      </c>
      <c r="H22" s="108"/>
      <c r="I22" s="79"/>
      <c r="J22" s="79"/>
      <c r="K22" s="79">
        <f>SUM(K23:K25)</f>
        <v>0</v>
      </c>
      <c r="L22" s="79">
        <v>0</v>
      </c>
      <c r="M22" s="169">
        <f>K22+L22</f>
        <v>0</v>
      </c>
      <c r="N22" s="108"/>
      <c r="O22" s="79"/>
      <c r="P22" s="79"/>
      <c r="Q22" s="79">
        <f>SUM(Q23:Q25)</f>
        <v>12000</v>
      </c>
      <c r="R22" s="79">
        <f>SUM(R23:R25)</f>
        <v>31818</v>
      </c>
      <c r="S22" s="169">
        <f>Q22+R22</f>
        <v>43818</v>
      </c>
      <c r="T22" s="108"/>
      <c r="U22" s="79"/>
      <c r="V22" s="79"/>
      <c r="W22" s="79">
        <f>SUM(W23:W25)</f>
        <v>12000</v>
      </c>
      <c r="X22" s="79">
        <f>SUM(X23:X25)</f>
        <v>31818</v>
      </c>
      <c r="Y22" s="169">
        <f>W22+X22</f>
        <v>43818</v>
      </c>
      <c r="Z22" s="108"/>
      <c r="AA22" s="79"/>
      <c r="AB22" s="79"/>
      <c r="AC22" s="79">
        <f>SUM(AC23:AC25)</f>
        <v>40000</v>
      </c>
      <c r="AD22" s="79">
        <f>SUM(AD23:AD25)</f>
        <v>0</v>
      </c>
      <c r="AE22" s="169">
        <f>AC22+AD22</f>
        <v>40000</v>
      </c>
      <c r="AF22" s="108"/>
      <c r="AG22" s="79"/>
      <c r="AH22" s="79"/>
      <c r="AI22" s="79">
        <f>SUM(AI23:AI25)</f>
        <v>80000</v>
      </c>
      <c r="AJ22" s="79">
        <f>SUM(AJ23:AJ25)</f>
        <v>0</v>
      </c>
      <c r="AK22" s="169">
        <f>AI22+AJ22</f>
        <v>80000</v>
      </c>
    </row>
    <row r="23" spans="1:41" ht="52.5" hidden="1" customHeight="1" x14ac:dyDescent="0.2">
      <c r="A23" s="123" t="s">
        <v>52</v>
      </c>
      <c r="B23" s="140"/>
      <c r="C23" s="140"/>
      <c r="D23" s="141"/>
      <c r="E23" s="90">
        <f t="shared" ref="E23:E25" si="10">K23+Q23+AC23+AI23</f>
        <v>0</v>
      </c>
      <c r="F23" s="90">
        <v>31818</v>
      </c>
      <c r="G23" s="170">
        <f>F23+E23</f>
        <v>31818</v>
      </c>
      <c r="H23" s="158"/>
      <c r="I23" s="141"/>
      <c r="J23" s="141"/>
      <c r="K23" s="141"/>
      <c r="L23" s="90"/>
      <c r="M23" s="170">
        <f>L23+K23</f>
        <v>0</v>
      </c>
      <c r="N23" s="180"/>
      <c r="O23" s="76"/>
      <c r="P23" s="76"/>
      <c r="Q23" s="76"/>
      <c r="R23" s="90">
        <v>31818</v>
      </c>
      <c r="S23" s="170">
        <f>R23+Q23</f>
        <v>31818</v>
      </c>
      <c r="T23" s="105"/>
      <c r="U23" s="90"/>
      <c r="V23" s="90"/>
      <c r="W23" s="90">
        <f t="shared" ref="W23:Y25" si="11">K23+Q23</f>
        <v>0</v>
      </c>
      <c r="X23" s="90">
        <f t="shared" si="11"/>
        <v>31818</v>
      </c>
      <c r="Y23" s="90">
        <f t="shared" si="11"/>
        <v>31818</v>
      </c>
      <c r="Z23" s="105"/>
      <c r="AA23" s="90"/>
      <c r="AB23" s="90"/>
      <c r="AC23" s="47"/>
      <c r="AD23" s="47">
        <v>0</v>
      </c>
      <c r="AE23" s="170">
        <f>AD23+AC23</f>
        <v>0</v>
      </c>
      <c r="AF23" s="105"/>
      <c r="AG23" s="90"/>
      <c r="AH23" s="90"/>
      <c r="AI23" s="47"/>
      <c r="AJ23" s="65"/>
      <c r="AK23" s="170">
        <f>AJ23+AI23</f>
        <v>0</v>
      </c>
    </row>
    <row r="24" spans="1:41" ht="66.75" hidden="1" customHeight="1" x14ac:dyDescent="0.2">
      <c r="A24" s="235" t="s">
        <v>88</v>
      </c>
      <c r="B24" s="142"/>
      <c r="C24" s="142"/>
      <c r="D24" s="90"/>
      <c r="E24" s="90">
        <f t="shared" si="10"/>
        <v>120000</v>
      </c>
      <c r="F24" s="140"/>
      <c r="G24" s="170">
        <f t="shared" ref="G24:G25" si="12">F24+E24</f>
        <v>120000</v>
      </c>
      <c r="H24" s="105" t="s">
        <v>38</v>
      </c>
      <c r="I24" s="90"/>
      <c r="J24" s="90"/>
      <c r="K24" s="90"/>
      <c r="L24" s="90"/>
      <c r="M24" s="170">
        <f t="shared" ref="M24:M25" si="13">L24+K24</f>
        <v>0</v>
      </c>
      <c r="N24" s="105"/>
      <c r="O24" s="90"/>
      <c r="P24" s="90"/>
      <c r="Q24" s="47"/>
      <c r="R24" s="65"/>
      <c r="S24" s="170">
        <f t="shared" ref="S24:S25" si="14">R24+Q24</f>
        <v>0</v>
      </c>
      <c r="T24" s="105"/>
      <c r="U24" s="90"/>
      <c r="V24" s="90"/>
      <c r="W24" s="90">
        <f t="shared" si="11"/>
        <v>0</v>
      </c>
      <c r="X24" s="90">
        <f t="shared" si="11"/>
        <v>0</v>
      </c>
      <c r="Y24" s="90">
        <f t="shared" si="11"/>
        <v>0</v>
      </c>
      <c r="Z24" s="105"/>
      <c r="AA24" s="90"/>
      <c r="AB24" s="90"/>
      <c r="AC24" s="47">
        <v>40000</v>
      </c>
      <c r="AD24" s="47"/>
      <c r="AE24" s="170">
        <f t="shared" ref="AE24:AE25" si="15">AD24+AC24</f>
        <v>40000</v>
      </c>
      <c r="AF24" s="105"/>
      <c r="AG24" s="90"/>
      <c r="AH24" s="90"/>
      <c r="AI24" s="47">
        <v>80000</v>
      </c>
      <c r="AJ24" s="65"/>
      <c r="AK24" s="170">
        <f t="shared" ref="AK24:AK25" si="16">AJ24+AI24</f>
        <v>80000</v>
      </c>
    </row>
    <row r="25" spans="1:41" s="86" customFormat="1" ht="54" hidden="1" customHeight="1" x14ac:dyDescent="0.2">
      <c r="A25" s="220" t="s">
        <v>89</v>
      </c>
      <c r="B25" s="221"/>
      <c r="C25" s="221"/>
      <c r="D25" s="222"/>
      <c r="E25" s="222">
        <f t="shared" si="10"/>
        <v>12000</v>
      </c>
      <c r="F25" s="223"/>
      <c r="G25" s="170">
        <f t="shared" si="12"/>
        <v>12000</v>
      </c>
      <c r="H25" s="224"/>
      <c r="I25" s="222"/>
      <c r="J25" s="222"/>
      <c r="K25" s="222"/>
      <c r="L25" s="221"/>
      <c r="M25" s="170">
        <f t="shared" si="13"/>
        <v>0</v>
      </c>
      <c r="N25" s="224"/>
      <c r="O25" s="222"/>
      <c r="P25" s="222"/>
      <c r="Q25" s="225">
        <v>12000</v>
      </c>
      <c r="R25" s="226"/>
      <c r="S25" s="170">
        <f t="shared" si="14"/>
        <v>12000</v>
      </c>
      <c r="T25" s="224" t="s">
        <v>38</v>
      </c>
      <c r="U25" s="222"/>
      <c r="V25" s="222"/>
      <c r="W25" s="90">
        <f t="shared" si="11"/>
        <v>12000</v>
      </c>
      <c r="X25" s="90">
        <f t="shared" si="11"/>
        <v>0</v>
      </c>
      <c r="Y25" s="90">
        <f t="shared" si="11"/>
        <v>12000</v>
      </c>
      <c r="Z25" s="224" t="s">
        <v>38</v>
      </c>
      <c r="AA25" s="222"/>
      <c r="AB25" s="222"/>
      <c r="AC25" s="225"/>
      <c r="AD25" s="225"/>
      <c r="AE25" s="170">
        <f t="shared" si="15"/>
        <v>0</v>
      </c>
      <c r="AF25" s="224"/>
      <c r="AG25" s="222"/>
      <c r="AH25" s="222"/>
      <c r="AI25" s="225"/>
      <c r="AJ25" s="227"/>
      <c r="AK25" s="170">
        <f t="shared" si="16"/>
        <v>0</v>
      </c>
    </row>
    <row r="26" spans="1:41" s="83" customFormat="1" ht="65.25" customHeight="1" x14ac:dyDescent="0.25">
      <c r="A26" s="228" t="s">
        <v>53</v>
      </c>
      <c r="B26" s="144"/>
      <c r="C26" s="145"/>
      <c r="D26" s="96"/>
      <c r="E26" s="79">
        <f>E27+E28</f>
        <v>0</v>
      </c>
      <c r="F26" s="79">
        <f>F27+F28</f>
        <v>254417</v>
      </c>
      <c r="G26" s="169">
        <f>E26+F26</f>
        <v>254417</v>
      </c>
      <c r="H26" s="229"/>
      <c r="I26" s="96"/>
      <c r="J26" s="96"/>
      <c r="K26" s="79">
        <v>0</v>
      </c>
      <c r="L26" s="79">
        <v>0</v>
      </c>
      <c r="M26" s="169">
        <f>M27+M28</f>
        <v>0</v>
      </c>
      <c r="N26" s="229"/>
      <c r="O26" s="96"/>
      <c r="P26" s="96"/>
      <c r="Q26" s="79">
        <f>Q27+Q28</f>
        <v>0</v>
      </c>
      <c r="R26" s="79">
        <f>R27+R28</f>
        <v>117144</v>
      </c>
      <c r="S26" s="169">
        <f>S27+S28</f>
        <v>0</v>
      </c>
      <c r="T26" s="229"/>
      <c r="U26" s="96"/>
      <c r="V26" s="96"/>
      <c r="W26" s="96"/>
      <c r="X26" s="79">
        <f>X27+X28</f>
        <v>117144</v>
      </c>
      <c r="Y26" s="190"/>
      <c r="Z26" s="229"/>
      <c r="AA26" s="96"/>
      <c r="AB26" s="96"/>
      <c r="AC26" s="96"/>
      <c r="AD26" s="79">
        <f>AD27+AD28</f>
        <v>69091</v>
      </c>
      <c r="AE26" s="190"/>
      <c r="AF26" s="229"/>
      <c r="AG26" s="96"/>
      <c r="AH26" s="96"/>
      <c r="AI26" s="96"/>
      <c r="AJ26" s="79">
        <f>AJ27+AJ28</f>
        <v>68182</v>
      </c>
      <c r="AK26" s="190"/>
    </row>
    <row r="27" spans="1:41" s="86" customFormat="1" ht="94.5" hidden="1" customHeight="1" x14ac:dyDescent="0.2">
      <c r="A27" s="125" t="s">
        <v>54</v>
      </c>
      <c r="B27" s="146"/>
      <c r="C27" s="146"/>
      <c r="D27" s="218"/>
      <c r="E27" s="85">
        <f>K27+Q27+AC27+AI27</f>
        <v>0</v>
      </c>
      <c r="F27" s="90">
        <v>22599</v>
      </c>
      <c r="G27" s="219">
        <f>F27+E27</f>
        <v>22599</v>
      </c>
      <c r="H27" s="88"/>
      <c r="I27" s="90"/>
      <c r="J27" s="90"/>
      <c r="K27" s="90"/>
      <c r="L27" s="91"/>
      <c r="M27" s="186"/>
      <c r="N27" s="88"/>
      <c r="O27" s="102"/>
      <c r="P27" s="102"/>
      <c r="Q27" s="84"/>
      <c r="R27" s="47">
        <v>22599</v>
      </c>
      <c r="S27" s="188"/>
      <c r="T27" s="88"/>
      <c r="U27" s="87"/>
      <c r="V27" s="87"/>
      <c r="W27" s="90">
        <f t="shared" ref="W27:Y28" si="17">K27+Q27</f>
        <v>0</v>
      </c>
      <c r="X27" s="90">
        <f t="shared" si="17"/>
        <v>22599</v>
      </c>
      <c r="Y27" s="90">
        <f t="shared" si="17"/>
        <v>0</v>
      </c>
      <c r="Z27" s="88"/>
      <c r="AA27" s="87"/>
      <c r="AB27" s="87"/>
      <c r="AC27" s="64"/>
      <c r="AD27" s="64"/>
      <c r="AE27" s="185"/>
      <c r="AF27" s="88"/>
      <c r="AG27" s="102"/>
      <c r="AH27" s="102"/>
      <c r="AI27" s="84"/>
      <c r="AJ27" s="47"/>
      <c r="AK27" s="196"/>
    </row>
    <row r="28" spans="1:41" s="86" customFormat="1" ht="78.75" hidden="1" customHeight="1" x14ac:dyDescent="0.2">
      <c r="A28" s="125" t="s">
        <v>55</v>
      </c>
      <c r="B28" s="146"/>
      <c r="C28" s="146"/>
      <c r="D28" s="218"/>
      <c r="E28" s="85">
        <f>K28+Q28+AC28+AI28</f>
        <v>0</v>
      </c>
      <c r="F28" s="90">
        <v>231818</v>
      </c>
      <c r="G28" s="219">
        <f>F28+E28</f>
        <v>231818</v>
      </c>
      <c r="H28" s="88"/>
      <c r="I28" s="90"/>
      <c r="J28" s="90"/>
      <c r="K28" s="90"/>
      <c r="L28" s="90"/>
      <c r="M28" s="186"/>
      <c r="N28" s="88"/>
      <c r="O28" s="102"/>
      <c r="P28" s="102"/>
      <c r="Q28" s="84"/>
      <c r="R28" s="47">
        <v>94545</v>
      </c>
      <c r="S28" s="188"/>
      <c r="T28" s="88"/>
      <c r="U28" s="87"/>
      <c r="V28" s="87"/>
      <c r="W28" s="90">
        <f t="shared" si="17"/>
        <v>0</v>
      </c>
      <c r="X28" s="90">
        <f t="shared" si="17"/>
        <v>94545</v>
      </c>
      <c r="Y28" s="90">
        <f t="shared" si="17"/>
        <v>0</v>
      </c>
      <c r="Z28" s="88"/>
      <c r="AA28" s="87"/>
      <c r="AB28" s="87"/>
      <c r="AC28" s="64"/>
      <c r="AD28" s="64">
        <v>69091</v>
      </c>
      <c r="AE28" s="185"/>
      <c r="AF28" s="88"/>
      <c r="AG28" s="102"/>
      <c r="AH28" s="102"/>
      <c r="AI28" s="84"/>
      <c r="AJ28" s="47">
        <v>68182</v>
      </c>
      <c r="AK28" s="196"/>
    </row>
    <row r="29" spans="1:41" s="82" customFormat="1" ht="65.25" customHeight="1" x14ac:dyDescent="0.2">
      <c r="A29" s="124" t="s">
        <v>56</v>
      </c>
      <c r="B29" s="147"/>
      <c r="C29" s="147"/>
      <c r="D29" s="77"/>
      <c r="E29" s="217">
        <f>E30+E31+E32+E33</f>
        <v>0</v>
      </c>
      <c r="F29" s="217">
        <f>F30+F31+F32+F33</f>
        <v>0</v>
      </c>
      <c r="G29" s="169">
        <f>E29+F29</f>
        <v>0</v>
      </c>
      <c r="H29" s="159"/>
      <c r="I29" s="79" t="s">
        <v>38</v>
      </c>
      <c r="J29" s="79"/>
      <c r="K29" s="217">
        <f>K30+K31+K32+K33</f>
        <v>0</v>
      </c>
      <c r="L29" s="217">
        <f>L30+L31+L32+L33</f>
        <v>0</v>
      </c>
      <c r="M29" s="169">
        <f>K29+L29</f>
        <v>0</v>
      </c>
      <c r="N29" s="159"/>
      <c r="O29" s="81"/>
      <c r="P29" s="81"/>
      <c r="Q29" s="217">
        <f>Q30+Q31+Q32+Q33</f>
        <v>0</v>
      </c>
      <c r="R29" s="217">
        <f>R30+R31+R32+R33</f>
        <v>0</v>
      </c>
      <c r="S29" s="169">
        <f>Q29+R29</f>
        <v>0</v>
      </c>
      <c r="T29" s="159"/>
      <c r="U29" s="80"/>
      <c r="V29" s="80"/>
      <c r="W29" s="217">
        <f>W30+W31+W32+W33</f>
        <v>0</v>
      </c>
      <c r="X29" s="217">
        <f>X30+X31+X32+X33</f>
        <v>0</v>
      </c>
      <c r="Y29" s="169">
        <f>W29+X29</f>
        <v>0</v>
      </c>
      <c r="Z29" s="159"/>
      <c r="AA29" s="80"/>
      <c r="AB29" s="80"/>
      <c r="AC29" s="217">
        <f>AC30+AC31+AC32+AC33</f>
        <v>0</v>
      </c>
      <c r="AD29" s="217">
        <f>AD30+AD31+AD32+AD33</f>
        <v>0</v>
      </c>
      <c r="AE29" s="169">
        <f>AC29+AD29</f>
        <v>0</v>
      </c>
      <c r="AF29" s="159"/>
      <c r="AG29" s="81"/>
      <c r="AH29" s="81"/>
      <c r="AI29" s="217">
        <f>AI30+AI31+AI32+AI33</f>
        <v>0</v>
      </c>
      <c r="AJ29" s="217">
        <f>AJ30+AJ31+AJ32+AJ33</f>
        <v>0</v>
      </c>
      <c r="AK29" s="169">
        <f>AI29+AJ29</f>
        <v>0</v>
      </c>
    </row>
    <row r="30" spans="1:41" ht="65.25" hidden="1" customHeight="1" thickTop="1" x14ac:dyDescent="0.2">
      <c r="A30" s="74" t="s">
        <v>57</v>
      </c>
      <c r="B30" s="91"/>
      <c r="C30" s="91"/>
      <c r="D30" s="26"/>
      <c r="E30" s="50">
        <f>K30+Q30+AC30+AI30</f>
        <v>0</v>
      </c>
      <c r="F30" s="90"/>
      <c r="G30" s="172">
        <f>E30+F30</f>
        <v>0</v>
      </c>
      <c r="H30" s="88"/>
      <c r="I30" s="34"/>
      <c r="J30" s="34"/>
      <c r="K30" s="34"/>
      <c r="L30" s="90"/>
      <c r="M30" s="172">
        <f t="shared" ref="M30:M33" si="18">K30+L30</f>
        <v>0</v>
      </c>
      <c r="N30" s="88"/>
      <c r="O30" s="73"/>
      <c r="P30" s="73"/>
      <c r="Q30" s="63"/>
      <c r="R30" s="47"/>
      <c r="S30" s="172">
        <f>Q30+R30</f>
        <v>0</v>
      </c>
      <c r="T30" s="88"/>
      <c r="U30" s="72"/>
      <c r="V30" s="72"/>
      <c r="W30" s="90">
        <f t="shared" ref="W30:Y33" si="19">K30+Q30</f>
        <v>0</v>
      </c>
      <c r="X30" s="90">
        <f t="shared" si="19"/>
        <v>0</v>
      </c>
      <c r="Y30" s="90">
        <f t="shared" si="19"/>
        <v>0</v>
      </c>
      <c r="Z30" s="88"/>
      <c r="AA30" s="72"/>
      <c r="AB30" s="72"/>
      <c r="AC30" s="62"/>
      <c r="AD30" s="64"/>
      <c r="AE30" s="172">
        <f t="shared" ref="AE30:AE33" si="20">AC30+AD30</f>
        <v>0</v>
      </c>
      <c r="AF30" s="88"/>
      <c r="AG30" s="73"/>
      <c r="AH30" s="73"/>
      <c r="AI30" s="63"/>
      <c r="AJ30" s="47"/>
      <c r="AK30" s="172">
        <f t="shared" ref="AK30:AK33" si="21">AI30+AJ30</f>
        <v>0</v>
      </c>
    </row>
    <row r="31" spans="1:41" ht="65.25" hidden="1" customHeight="1" x14ac:dyDescent="0.2">
      <c r="A31" s="75" t="s">
        <v>58</v>
      </c>
      <c r="B31" s="91"/>
      <c r="C31" s="91"/>
      <c r="D31" s="26"/>
      <c r="E31" s="50">
        <f>K31+Q31+AC31+AI31</f>
        <v>0</v>
      </c>
      <c r="F31" s="90"/>
      <c r="G31" s="172">
        <f t="shared" ref="G31:G33" si="22">E31+F31</f>
        <v>0</v>
      </c>
      <c r="H31" s="88"/>
      <c r="I31" s="34"/>
      <c r="J31" s="34"/>
      <c r="K31" s="34"/>
      <c r="L31" s="90"/>
      <c r="M31" s="172">
        <f t="shared" si="18"/>
        <v>0</v>
      </c>
      <c r="N31" s="88"/>
      <c r="O31" s="73"/>
      <c r="P31" s="73"/>
      <c r="Q31" s="63"/>
      <c r="R31" s="47"/>
      <c r="S31" s="172">
        <f t="shared" ref="S31:S33" si="23">Q31+R31</f>
        <v>0</v>
      </c>
      <c r="T31" s="88"/>
      <c r="U31" s="72"/>
      <c r="V31" s="72"/>
      <c r="W31" s="90">
        <f t="shared" si="19"/>
        <v>0</v>
      </c>
      <c r="X31" s="90">
        <f t="shared" si="19"/>
        <v>0</v>
      </c>
      <c r="Y31" s="90">
        <f t="shared" si="19"/>
        <v>0</v>
      </c>
      <c r="Z31" s="88"/>
      <c r="AA31" s="72"/>
      <c r="AB31" s="72"/>
      <c r="AC31" s="62"/>
      <c r="AD31" s="64"/>
      <c r="AE31" s="172">
        <f t="shared" si="20"/>
        <v>0</v>
      </c>
      <c r="AF31" s="88"/>
      <c r="AG31" s="73"/>
      <c r="AH31" s="73"/>
      <c r="AI31" s="63"/>
      <c r="AJ31" s="47"/>
      <c r="AK31" s="172">
        <f t="shared" si="21"/>
        <v>0</v>
      </c>
    </row>
    <row r="32" spans="1:41" ht="65.25" hidden="1" customHeight="1" x14ac:dyDescent="0.2">
      <c r="A32" s="75" t="s">
        <v>59</v>
      </c>
      <c r="B32" s="91"/>
      <c r="C32" s="91"/>
      <c r="D32" s="26"/>
      <c r="E32" s="50">
        <f>K32+Q32+AC32+AI32</f>
        <v>0</v>
      </c>
      <c r="F32" s="90"/>
      <c r="G32" s="172">
        <f t="shared" si="22"/>
        <v>0</v>
      </c>
      <c r="H32" s="88"/>
      <c r="I32" s="34"/>
      <c r="J32" s="34"/>
      <c r="K32" s="34"/>
      <c r="L32" s="90"/>
      <c r="M32" s="172">
        <f t="shared" si="18"/>
        <v>0</v>
      </c>
      <c r="N32" s="88"/>
      <c r="O32" s="73"/>
      <c r="P32" s="73"/>
      <c r="Q32" s="63"/>
      <c r="R32" s="47"/>
      <c r="S32" s="172">
        <f t="shared" si="23"/>
        <v>0</v>
      </c>
      <c r="T32" s="88"/>
      <c r="U32" s="72"/>
      <c r="V32" s="72"/>
      <c r="W32" s="90">
        <f t="shared" si="19"/>
        <v>0</v>
      </c>
      <c r="X32" s="90">
        <f t="shared" si="19"/>
        <v>0</v>
      </c>
      <c r="Y32" s="90">
        <f t="shared" si="19"/>
        <v>0</v>
      </c>
      <c r="Z32" s="88"/>
      <c r="AA32" s="72"/>
      <c r="AB32" s="72"/>
      <c r="AC32" s="62"/>
      <c r="AD32" s="64"/>
      <c r="AE32" s="172">
        <f t="shared" si="20"/>
        <v>0</v>
      </c>
      <c r="AF32" s="88"/>
      <c r="AG32" s="73"/>
      <c r="AH32" s="73"/>
      <c r="AI32" s="63"/>
      <c r="AJ32" s="47"/>
      <c r="AK32" s="172">
        <f t="shared" si="21"/>
        <v>0</v>
      </c>
    </row>
    <row r="33" spans="1:37" ht="65.25" hidden="1" customHeight="1" x14ac:dyDescent="0.2">
      <c r="A33" s="75" t="s">
        <v>60</v>
      </c>
      <c r="B33" s="91"/>
      <c r="C33" s="91"/>
      <c r="D33" s="26"/>
      <c r="E33" s="50">
        <f>K33+Q33+AC33+AI33</f>
        <v>0</v>
      </c>
      <c r="F33" s="90"/>
      <c r="G33" s="172">
        <f t="shared" si="22"/>
        <v>0</v>
      </c>
      <c r="H33" s="88"/>
      <c r="I33" s="34"/>
      <c r="J33" s="34"/>
      <c r="K33" s="34"/>
      <c r="L33" s="90"/>
      <c r="M33" s="172">
        <f t="shared" si="18"/>
        <v>0</v>
      </c>
      <c r="N33" s="88"/>
      <c r="O33" s="73"/>
      <c r="P33" s="73"/>
      <c r="Q33" s="63"/>
      <c r="R33" s="98"/>
      <c r="S33" s="172">
        <f t="shared" si="23"/>
        <v>0</v>
      </c>
      <c r="T33" s="88"/>
      <c r="U33" s="72"/>
      <c r="V33" s="72"/>
      <c r="W33" s="90">
        <f t="shared" si="19"/>
        <v>0</v>
      </c>
      <c r="X33" s="90">
        <f t="shared" si="19"/>
        <v>0</v>
      </c>
      <c r="Y33" s="90">
        <f t="shared" si="19"/>
        <v>0</v>
      </c>
      <c r="Z33" s="88"/>
      <c r="AA33" s="72"/>
      <c r="AB33" s="72"/>
      <c r="AC33" s="62"/>
      <c r="AD33" s="64"/>
      <c r="AE33" s="172">
        <f t="shared" si="20"/>
        <v>0</v>
      </c>
      <c r="AF33" s="88"/>
      <c r="AG33" s="73"/>
      <c r="AH33" s="73"/>
      <c r="AI33" s="63"/>
      <c r="AJ33" s="47"/>
      <c r="AK33" s="172">
        <f t="shared" si="21"/>
        <v>0</v>
      </c>
    </row>
    <row r="34" spans="1:37" s="82" customFormat="1" ht="63" customHeight="1" x14ac:dyDescent="0.2">
      <c r="A34" s="126" t="s">
        <v>92</v>
      </c>
      <c r="B34" s="148"/>
      <c r="C34" s="149"/>
      <c r="D34" s="94"/>
      <c r="E34" s="94">
        <f>E35+E43+E46</f>
        <v>272400</v>
      </c>
      <c r="F34" s="94">
        <f>F35+F43+F46</f>
        <v>116000</v>
      </c>
      <c r="G34" s="168">
        <f>E34+F34</f>
        <v>388400</v>
      </c>
      <c r="H34" s="160"/>
      <c r="I34" s="94"/>
      <c r="J34" s="94"/>
      <c r="K34" s="94">
        <f>K35+K43+K46</f>
        <v>0</v>
      </c>
      <c r="L34" s="111"/>
      <c r="M34" s="168">
        <f>K34+L34</f>
        <v>0</v>
      </c>
      <c r="N34" s="160"/>
      <c r="O34" s="95"/>
      <c r="P34" s="95"/>
      <c r="Q34" s="94">
        <f>Q35+Q43+Q46</f>
        <v>136700</v>
      </c>
      <c r="R34" s="94">
        <f>R35+R43+R46</f>
        <v>31818</v>
      </c>
      <c r="S34" s="168">
        <f>Q34+R34</f>
        <v>168518</v>
      </c>
      <c r="T34" s="160"/>
      <c r="U34" s="95"/>
      <c r="V34" s="95"/>
      <c r="W34" s="94">
        <f>W35+W43+W46</f>
        <v>136700</v>
      </c>
      <c r="X34" s="94">
        <f>X35+X43+X46</f>
        <v>31818</v>
      </c>
      <c r="Y34" s="168">
        <f>W34+X34</f>
        <v>168518</v>
      </c>
      <c r="Z34" s="160"/>
      <c r="AA34" s="95"/>
      <c r="AB34" s="95"/>
      <c r="AC34" s="94">
        <f>AC35+AC43+AC46</f>
        <v>104200</v>
      </c>
      <c r="AD34" s="94">
        <f>AD35+AD43+AD46</f>
        <v>47818</v>
      </c>
      <c r="AE34" s="168">
        <f>AC34+AD34</f>
        <v>152018</v>
      </c>
      <c r="AF34" s="160"/>
      <c r="AG34" s="95"/>
      <c r="AH34" s="95"/>
      <c r="AI34" s="94">
        <f>AI35+AI43+AI46</f>
        <v>31500</v>
      </c>
      <c r="AJ34" s="100">
        <f>AJ35+AJ43+AJ46</f>
        <v>0</v>
      </c>
      <c r="AK34" s="168">
        <f>AI34+AJ34</f>
        <v>31500</v>
      </c>
    </row>
    <row r="35" spans="1:37" s="82" customFormat="1" ht="75.75" customHeight="1" x14ac:dyDescent="0.2">
      <c r="A35" s="124" t="s">
        <v>78</v>
      </c>
      <c r="B35" s="139"/>
      <c r="C35" s="150"/>
      <c r="D35" s="79"/>
      <c r="E35" s="79">
        <f>SUM(E36:E42)</f>
        <v>152400</v>
      </c>
      <c r="F35" s="79">
        <f>SUM(F36:F42)</f>
        <v>116000</v>
      </c>
      <c r="G35" s="169">
        <f t="shared" ref="G35:G42" si="24">F35+E35</f>
        <v>268400</v>
      </c>
      <c r="H35" s="161"/>
      <c r="I35" s="79"/>
      <c r="J35" s="79"/>
      <c r="K35" s="79">
        <f>SUM(K36:K42)</f>
        <v>0</v>
      </c>
      <c r="L35" s="79"/>
      <c r="M35" s="169">
        <f t="shared" ref="M35:M42" si="25">L35+K35</f>
        <v>0</v>
      </c>
      <c r="N35" s="161"/>
      <c r="O35" s="80"/>
      <c r="P35" s="80"/>
      <c r="Q35" s="79">
        <f>SUM(Q36:Q42)</f>
        <v>81700</v>
      </c>
      <c r="R35" s="79">
        <f>SUM(R36:R42)</f>
        <v>31818</v>
      </c>
      <c r="S35" s="169">
        <f t="shared" ref="S35:S42" si="26">R35+Q35</f>
        <v>113518</v>
      </c>
      <c r="T35" s="161"/>
      <c r="U35" s="80"/>
      <c r="V35" s="80"/>
      <c r="W35" s="79">
        <f>SUM(W36:W42)</f>
        <v>81700</v>
      </c>
      <c r="X35" s="79">
        <f>SUM(X36:X42)</f>
        <v>31818</v>
      </c>
      <c r="Y35" s="169">
        <f t="shared" ref="Y35:Y42" si="27">X35+W35</f>
        <v>113518</v>
      </c>
      <c r="Z35" s="161"/>
      <c r="AA35" s="80"/>
      <c r="AB35" s="80"/>
      <c r="AC35" s="79">
        <f>SUM(AC36:AC42)</f>
        <v>54200</v>
      </c>
      <c r="AD35" s="79">
        <f>SUM(AD36:AD42)</f>
        <v>47818</v>
      </c>
      <c r="AE35" s="169">
        <f t="shared" ref="AE35:AE42" si="28">AD35+AC35</f>
        <v>102018</v>
      </c>
      <c r="AF35" s="161"/>
      <c r="AG35" s="80"/>
      <c r="AH35" s="80"/>
      <c r="AI35" s="79">
        <f>SUM(AI36:AI42)</f>
        <v>16500</v>
      </c>
      <c r="AJ35" s="93">
        <f>SUM(AJ36:AJ42)</f>
        <v>0</v>
      </c>
      <c r="AK35" s="169">
        <f t="shared" ref="AK35:AK42" si="29">AJ35+AI35</f>
        <v>16500</v>
      </c>
    </row>
    <row r="36" spans="1:37" ht="41.25" hidden="1" customHeight="1" x14ac:dyDescent="0.2">
      <c r="A36" s="127" t="s">
        <v>61</v>
      </c>
      <c r="B36" s="142"/>
      <c r="C36" s="151"/>
      <c r="D36" s="90"/>
      <c r="E36" s="90">
        <f t="shared" ref="E36:E42" si="30">K36+Q36+AC36+AI36</f>
        <v>31000</v>
      </c>
      <c r="F36" s="90"/>
      <c r="G36" s="167">
        <f t="shared" si="24"/>
        <v>31000</v>
      </c>
      <c r="H36" s="105"/>
      <c r="I36" s="90"/>
      <c r="J36" s="90"/>
      <c r="K36" s="90"/>
      <c r="L36" s="104"/>
      <c r="M36" s="167">
        <f t="shared" si="25"/>
        <v>0</v>
      </c>
      <c r="N36" s="105"/>
      <c r="O36" s="87"/>
      <c r="P36" s="87"/>
      <c r="Q36" s="64">
        <v>31000</v>
      </c>
      <c r="R36" s="47"/>
      <c r="S36" s="167">
        <f t="shared" si="26"/>
        <v>31000</v>
      </c>
      <c r="T36" s="105"/>
      <c r="U36" s="87"/>
      <c r="V36" s="87"/>
      <c r="W36" s="90">
        <f t="shared" ref="W36:Y42" si="31">K36+Q36</f>
        <v>31000</v>
      </c>
      <c r="X36" s="90">
        <f t="shared" si="31"/>
        <v>0</v>
      </c>
      <c r="Y36" s="90">
        <f t="shared" si="31"/>
        <v>31000</v>
      </c>
      <c r="Z36" s="105"/>
      <c r="AA36" s="87"/>
      <c r="AB36" s="87"/>
      <c r="AC36" s="64"/>
      <c r="AD36" s="64"/>
      <c r="AE36" s="167">
        <f t="shared" si="28"/>
        <v>0</v>
      </c>
      <c r="AF36" s="105"/>
      <c r="AG36" s="87"/>
      <c r="AH36" s="87"/>
      <c r="AI36" s="64"/>
      <c r="AJ36" s="47"/>
      <c r="AK36" s="167">
        <f t="shared" si="29"/>
        <v>0</v>
      </c>
    </row>
    <row r="37" spans="1:37" ht="27.75" hidden="1" customHeight="1" x14ac:dyDescent="0.2">
      <c r="A37" s="230" t="s">
        <v>62</v>
      </c>
      <c r="B37" s="142"/>
      <c r="C37" s="151"/>
      <c r="D37" s="90"/>
      <c r="E37" s="90">
        <f t="shared" si="30"/>
        <v>58600</v>
      </c>
      <c r="F37" s="90"/>
      <c r="G37" s="167">
        <f t="shared" si="24"/>
        <v>58600</v>
      </c>
      <c r="H37" s="231"/>
      <c r="I37" s="90"/>
      <c r="J37" s="90"/>
      <c r="K37" s="90"/>
      <c r="L37" s="104"/>
      <c r="M37" s="167">
        <f t="shared" si="25"/>
        <v>0</v>
      </c>
      <c r="N37" s="231"/>
      <c r="O37" s="90"/>
      <c r="P37" s="90"/>
      <c r="Q37" s="64">
        <v>30600</v>
      </c>
      <c r="R37" s="64"/>
      <c r="S37" s="167">
        <f t="shared" si="26"/>
        <v>30600</v>
      </c>
      <c r="T37" s="231"/>
      <c r="U37" s="90"/>
      <c r="V37" s="90"/>
      <c r="W37" s="90">
        <f t="shared" si="31"/>
        <v>30600</v>
      </c>
      <c r="X37" s="90">
        <f t="shared" si="31"/>
        <v>0</v>
      </c>
      <c r="Y37" s="90">
        <f t="shared" si="31"/>
        <v>30600</v>
      </c>
      <c r="Z37" s="231"/>
      <c r="AA37" s="90"/>
      <c r="AB37" s="90"/>
      <c r="AC37" s="64">
        <v>18000</v>
      </c>
      <c r="AD37" s="64"/>
      <c r="AE37" s="167">
        <f t="shared" si="28"/>
        <v>18000</v>
      </c>
      <c r="AF37" s="231"/>
      <c r="AG37" s="90"/>
      <c r="AH37" s="90"/>
      <c r="AI37" s="64">
        <v>10000</v>
      </c>
      <c r="AJ37" s="64"/>
      <c r="AK37" s="167">
        <f t="shared" si="29"/>
        <v>10000</v>
      </c>
    </row>
    <row r="38" spans="1:37" ht="48" hidden="1" customHeight="1" x14ac:dyDescent="0.2">
      <c r="A38" s="232" t="s">
        <v>48</v>
      </c>
      <c r="B38" s="142"/>
      <c r="C38" s="151"/>
      <c r="D38" s="90"/>
      <c r="E38" s="90">
        <f t="shared" si="30"/>
        <v>0</v>
      </c>
      <c r="F38" s="90">
        <v>26818</v>
      </c>
      <c r="G38" s="167">
        <f t="shared" si="24"/>
        <v>26818</v>
      </c>
      <c r="H38" s="231"/>
      <c r="I38" s="90"/>
      <c r="J38" s="90"/>
      <c r="K38" s="90"/>
      <c r="L38" s="104"/>
      <c r="M38" s="167">
        <f t="shared" si="25"/>
        <v>0</v>
      </c>
      <c r="N38" s="231"/>
      <c r="O38" s="90"/>
      <c r="P38" s="90"/>
      <c r="Q38" s="64"/>
      <c r="R38" s="64"/>
      <c r="S38" s="167">
        <f t="shared" si="26"/>
        <v>0</v>
      </c>
      <c r="T38" s="105"/>
      <c r="U38" s="87"/>
      <c r="V38" s="87"/>
      <c r="W38" s="90">
        <f t="shared" si="31"/>
        <v>0</v>
      </c>
      <c r="X38" s="90">
        <f t="shared" si="31"/>
        <v>0</v>
      </c>
      <c r="Y38" s="90">
        <f t="shared" si="31"/>
        <v>0</v>
      </c>
      <c r="Z38" s="105"/>
      <c r="AA38" s="87"/>
      <c r="AB38" s="87"/>
      <c r="AC38" s="64"/>
      <c r="AD38" s="47">
        <v>26818</v>
      </c>
      <c r="AE38" s="167">
        <f t="shared" si="28"/>
        <v>26818</v>
      </c>
      <c r="AF38" s="105"/>
      <c r="AG38" s="87"/>
      <c r="AH38" s="87"/>
      <c r="AI38" s="64"/>
      <c r="AJ38" s="47"/>
      <c r="AK38" s="167">
        <f t="shared" si="29"/>
        <v>0</v>
      </c>
    </row>
    <row r="39" spans="1:37" ht="72.75" hidden="1" customHeight="1" x14ac:dyDescent="0.2">
      <c r="A39" s="234" t="s">
        <v>95</v>
      </c>
      <c r="B39" s="140"/>
      <c r="C39" s="140"/>
      <c r="D39" s="141"/>
      <c r="E39" s="90">
        <f>K39+Q39+AC39+AI39</f>
        <v>0</v>
      </c>
      <c r="F39" s="90">
        <v>89182</v>
      </c>
      <c r="G39" s="170">
        <f>F39+E39</f>
        <v>89182</v>
      </c>
      <c r="H39" s="105"/>
      <c r="I39" s="90"/>
      <c r="J39" s="90"/>
      <c r="K39" s="90"/>
      <c r="L39" s="90"/>
      <c r="M39" s="170">
        <f>L39+K39</f>
        <v>0</v>
      </c>
      <c r="N39" s="105"/>
      <c r="O39" s="90"/>
      <c r="P39" s="90"/>
      <c r="Q39" s="47"/>
      <c r="R39" s="47">
        <v>31818</v>
      </c>
      <c r="S39" s="170">
        <f>R39+Q39</f>
        <v>31818</v>
      </c>
      <c r="T39" s="105"/>
      <c r="U39" s="90"/>
      <c r="V39" s="90"/>
      <c r="W39" s="90">
        <f t="shared" si="31"/>
        <v>0</v>
      </c>
      <c r="X39" s="90">
        <f t="shared" si="31"/>
        <v>31818</v>
      </c>
      <c r="Y39" s="90">
        <f t="shared" si="31"/>
        <v>31818</v>
      </c>
      <c r="Z39" s="105"/>
      <c r="AA39" s="90"/>
      <c r="AB39" s="90"/>
      <c r="AC39" s="47"/>
      <c r="AD39" s="47">
        <v>21000</v>
      </c>
      <c r="AE39" s="170">
        <f>AD39+AC39</f>
        <v>21000</v>
      </c>
      <c r="AF39" s="105"/>
      <c r="AG39" s="90"/>
      <c r="AH39" s="90"/>
      <c r="AI39" s="47"/>
      <c r="AJ39" s="65"/>
      <c r="AK39" s="170">
        <f>AJ39+AI39</f>
        <v>0</v>
      </c>
    </row>
    <row r="40" spans="1:37" ht="45.75" hidden="1" customHeight="1" x14ac:dyDescent="0.2">
      <c r="A40" s="127" t="s">
        <v>96</v>
      </c>
      <c r="B40" s="142"/>
      <c r="C40" s="151"/>
      <c r="D40" s="90"/>
      <c r="E40" s="90">
        <f t="shared" si="30"/>
        <v>48000</v>
      </c>
      <c r="F40" s="90"/>
      <c r="G40" s="167">
        <f t="shared" si="24"/>
        <v>48000</v>
      </c>
      <c r="H40" s="105"/>
      <c r="I40" s="90"/>
      <c r="J40" s="90"/>
      <c r="K40" s="90"/>
      <c r="L40" s="104"/>
      <c r="M40" s="167">
        <f t="shared" si="25"/>
        <v>0</v>
      </c>
      <c r="N40" s="105"/>
      <c r="O40" s="87"/>
      <c r="P40" s="87"/>
      <c r="Q40" s="64">
        <v>18000</v>
      </c>
      <c r="R40" s="47"/>
      <c r="S40" s="167">
        <f t="shared" si="26"/>
        <v>18000</v>
      </c>
      <c r="T40" s="105"/>
      <c r="U40" s="87"/>
      <c r="V40" s="87"/>
      <c r="W40" s="90">
        <f t="shared" si="31"/>
        <v>18000</v>
      </c>
      <c r="X40" s="90">
        <f t="shared" si="31"/>
        <v>0</v>
      </c>
      <c r="Y40" s="90">
        <f t="shared" si="31"/>
        <v>18000</v>
      </c>
      <c r="Z40" s="105"/>
      <c r="AA40" s="87"/>
      <c r="AB40" s="87"/>
      <c r="AC40" s="64">
        <v>30000</v>
      </c>
      <c r="AD40" s="64"/>
      <c r="AE40" s="167">
        <f t="shared" si="28"/>
        <v>30000</v>
      </c>
      <c r="AF40" s="105"/>
      <c r="AG40" s="87"/>
      <c r="AH40" s="87"/>
      <c r="AI40" s="64"/>
      <c r="AJ40" s="47"/>
      <c r="AK40" s="167">
        <f t="shared" si="29"/>
        <v>0</v>
      </c>
    </row>
    <row r="41" spans="1:37" ht="33" hidden="1" customHeight="1" x14ac:dyDescent="0.2">
      <c r="A41" s="127" t="s">
        <v>97</v>
      </c>
      <c r="B41" s="142"/>
      <c r="C41" s="151"/>
      <c r="D41" s="90"/>
      <c r="E41" s="90">
        <f t="shared" si="30"/>
        <v>8300</v>
      </c>
      <c r="F41" s="90"/>
      <c r="G41" s="167">
        <f t="shared" si="24"/>
        <v>8300</v>
      </c>
      <c r="H41" s="105"/>
      <c r="I41" s="90"/>
      <c r="J41" s="90"/>
      <c r="K41" s="90"/>
      <c r="L41" s="104"/>
      <c r="M41" s="167">
        <f t="shared" si="25"/>
        <v>0</v>
      </c>
      <c r="N41" s="105"/>
      <c r="O41" s="109"/>
      <c r="P41" s="109"/>
      <c r="Q41" s="64">
        <v>2100</v>
      </c>
      <c r="R41" s="47"/>
      <c r="S41" s="167">
        <f t="shared" si="26"/>
        <v>2100</v>
      </c>
      <c r="T41" s="105"/>
      <c r="U41" s="109"/>
      <c r="V41" s="109"/>
      <c r="W41" s="90">
        <f t="shared" si="31"/>
        <v>2100</v>
      </c>
      <c r="X41" s="90">
        <f t="shared" si="31"/>
        <v>0</v>
      </c>
      <c r="Y41" s="90">
        <f t="shared" si="31"/>
        <v>2100</v>
      </c>
      <c r="Z41" s="105"/>
      <c r="AA41" s="109"/>
      <c r="AB41" s="109"/>
      <c r="AC41" s="64">
        <v>2200</v>
      </c>
      <c r="AD41" s="64"/>
      <c r="AE41" s="167">
        <f t="shared" si="28"/>
        <v>2200</v>
      </c>
      <c r="AF41" s="105"/>
      <c r="AG41" s="109"/>
      <c r="AH41" s="109"/>
      <c r="AI41" s="64">
        <v>4000</v>
      </c>
      <c r="AJ41" s="47"/>
      <c r="AK41" s="167">
        <f t="shared" si="29"/>
        <v>4000</v>
      </c>
    </row>
    <row r="42" spans="1:37" ht="33" hidden="1" customHeight="1" x14ac:dyDescent="0.2">
      <c r="A42" s="127" t="s">
        <v>98</v>
      </c>
      <c r="B42" s="142"/>
      <c r="C42" s="151"/>
      <c r="D42" s="90"/>
      <c r="E42" s="90">
        <f t="shared" si="30"/>
        <v>6500</v>
      </c>
      <c r="F42" s="90"/>
      <c r="G42" s="167">
        <f t="shared" si="24"/>
        <v>6500</v>
      </c>
      <c r="H42" s="105"/>
      <c r="I42" s="90"/>
      <c r="J42" s="90"/>
      <c r="K42" s="90"/>
      <c r="L42" s="104"/>
      <c r="M42" s="167">
        <f t="shared" si="25"/>
        <v>0</v>
      </c>
      <c r="N42" s="105"/>
      <c r="O42" s="87"/>
      <c r="P42" s="87"/>
      <c r="Q42" s="110"/>
      <c r="R42" s="47"/>
      <c r="S42" s="167">
        <f t="shared" si="26"/>
        <v>0</v>
      </c>
      <c r="T42" s="105"/>
      <c r="U42" s="87"/>
      <c r="V42" s="87"/>
      <c r="W42" s="90">
        <f t="shared" si="31"/>
        <v>0</v>
      </c>
      <c r="X42" s="90">
        <f t="shared" si="31"/>
        <v>0</v>
      </c>
      <c r="Y42" s="90">
        <f t="shared" si="31"/>
        <v>0</v>
      </c>
      <c r="Z42" s="105"/>
      <c r="AA42" s="87"/>
      <c r="AB42" s="87"/>
      <c r="AC42" s="110">
        <v>4000</v>
      </c>
      <c r="AD42" s="110"/>
      <c r="AE42" s="167">
        <f t="shared" si="28"/>
        <v>4000</v>
      </c>
      <c r="AF42" s="105"/>
      <c r="AG42" s="87"/>
      <c r="AH42" s="87"/>
      <c r="AI42" s="110">
        <v>2500</v>
      </c>
      <c r="AJ42" s="47"/>
      <c r="AK42" s="167">
        <f t="shared" si="29"/>
        <v>2500</v>
      </c>
    </row>
    <row r="43" spans="1:37" ht="44.25" customHeight="1" x14ac:dyDescent="0.2">
      <c r="A43" s="99" t="s">
        <v>79</v>
      </c>
      <c r="B43" s="139"/>
      <c r="C43" s="150"/>
      <c r="D43" s="79"/>
      <c r="E43" s="79">
        <f>SUM(E44:E45)</f>
        <v>120000</v>
      </c>
      <c r="F43" s="79">
        <f>SUM(F44:F45)</f>
        <v>0</v>
      </c>
      <c r="G43" s="169">
        <f>E43+F43</f>
        <v>120000</v>
      </c>
      <c r="H43" s="161"/>
      <c r="I43" s="79"/>
      <c r="J43" s="79"/>
      <c r="K43" s="79">
        <f>SUM(K44:K45)</f>
        <v>0</v>
      </c>
      <c r="L43" s="79"/>
      <c r="M43" s="169">
        <f>K43+L43</f>
        <v>0</v>
      </c>
      <c r="N43" s="161"/>
      <c r="O43" s="80"/>
      <c r="P43" s="80"/>
      <c r="Q43" s="79">
        <f>SUM(Q44:Q45)</f>
        <v>55000</v>
      </c>
      <c r="R43" s="93"/>
      <c r="S43" s="169">
        <f>Q43+R43</f>
        <v>55000</v>
      </c>
      <c r="T43" s="161"/>
      <c r="U43" s="80"/>
      <c r="V43" s="80"/>
      <c r="W43" s="79">
        <f>SUM(W44:W45)</f>
        <v>55000</v>
      </c>
      <c r="X43" s="78"/>
      <c r="Y43" s="169">
        <f>W43+X43</f>
        <v>55000</v>
      </c>
      <c r="Z43" s="161"/>
      <c r="AA43" s="80"/>
      <c r="AB43" s="80"/>
      <c r="AC43" s="79">
        <f>SUM(AC44:AC45)</f>
        <v>50000</v>
      </c>
      <c r="AD43" s="78"/>
      <c r="AE43" s="169">
        <f>AC43+AD43</f>
        <v>50000</v>
      </c>
      <c r="AF43" s="161"/>
      <c r="AG43" s="80"/>
      <c r="AH43" s="80"/>
      <c r="AI43" s="79">
        <f>SUM(AI44:AI45)</f>
        <v>15000</v>
      </c>
      <c r="AJ43" s="93"/>
      <c r="AK43" s="169">
        <f>AI43+AJ43</f>
        <v>15000</v>
      </c>
    </row>
    <row r="44" spans="1:37" ht="44.25" hidden="1" customHeight="1" x14ac:dyDescent="0.2">
      <c r="A44" s="125" t="s">
        <v>63</v>
      </c>
      <c r="B44" s="142"/>
      <c r="C44" s="151"/>
      <c r="D44" s="90"/>
      <c r="E44" s="90">
        <f>K44+Q44+AC44+AI44</f>
        <v>40000</v>
      </c>
      <c r="F44" s="90"/>
      <c r="G44" s="167">
        <f>F44+E44</f>
        <v>40000</v>
      </c>
      <c r="H44" s="105"/>
      <c r="I44" s="90"/>
      <c r="J44" s="90"/>
      <c r="K44" s="90"/>
      <c r="L44" s="90"/>
      <c r="M44" s="167">
        <f>L44+K44</f>
        <v>0</v>
      </c>
      <c r="N44" s="105"/>
      <c r="O44" s="87"/>
      <c r="P44" s="87"/>
      <c r="Q44" s="64">
        <v>20000</v>
      </c>
      <c r="R44" s="47"/>
      <c r="S44" s="167">
        <f>R44+Q44</f>
        <v>20000</v>
      </c>
      <c r="T44" s="105"/>
      <c r="U44" s="87"/>
      <c r="V44" s="87"/>
      <c r="W44" s="90">
        <f t="shared" ref="W44:Y45" si="32">K44+Q44</f>
        <v>20000</v>
      </c>
      <c r="X44" s="90">
        <f t="shared" si="32"/>
        <v>0</v>
      </c>
      <c r="Y44" s="90">
        <f t="shared" si="32"/>
        <v>20000</v>
      </c>
      <c r="Z44" s="105"/>
      <c r="AA44" s="87"/>
      <c r="AB44" s="87"/>
      <c r="AC44" s="64">
        <v>20000</v>
      </c>
      <c r="AD44" s="64"/>
      <c r="AE44" s="167">
        <f>AD44+AC44</f>
        <v>20000</v>
      </c>
      <c r="AF44" s="105"/>
      <c r="AG44" s="87"/>
      <c r="AH44" s="87"/>
      <c r="AI44" s="64"/>
      <c r="AJ44" s="47"/>
      <c r="AK44" s="167">
        <f>AJ44+AI44</f>
        <v>0</v>
      </c>
    </row>
    <row r="45" spans="1:37" ht="44.25" hidden="1" customHeight="1" x14ac:dyDescent="0.2">
      <c r="A45" s="125" t="s">
        <v>49</v>
      </c>
      <c r="B45" s="142"/>
      <c r="C45" s="151"/>
      <c r="D45" s="90"/>
      <c r="E45" s="90">
        <f>K45+Q45+AC45+AI45</f>
        <v>80000</v>
      </c>
      <c r="F45" s="90"/>
      <c r="G45" s="167">
        <f>F45+E45</f>
        <v>80000</v>
      </c>
      <c r="H45" s="105"/>
      <c r="I45" s="90"/>
      <c r="J45" s="90"/>
      <c r="K45" s="90"/>
      <c r="L45" s="90"/>
      <c r="M45" s="167">
        <f>L45+K45</f>
        <v>0</v>
      </c>
      <c r="N45" s="105"/>
      <c r="O45" s="87"/>
      <c r="P45" s="87"/>
      <c r="Q45" s="64">
        <v>35000</v>
      </c>
      <c r="R45" s="47"/>
      <c r="S45" s="167">
        <f>R45+Q45</f>
        <v>35000</v>
      </c>
      <c r="T45" s="105"/>
      <c r="U45" s="87"/>
      <c r="V45" s="87"/>
      <c r="W45" s="90">
        <f t="shared" si="32"/>
        <v>35000</v>
      </c>
      <c r="X45" s="90">
        <f t="shared" si="32"/>
        <v>0</v>
      </c>
      <c r="Y45" s="90">
        <f t="shared" si="32"/>
        <v>35000</v>
      </c>
      <c r="Z45" s="105"/>
      <c r="AA45" s="87"/>
      <c r="AB45" s="87"/>
      <c r="AC45" s="64">
        <v>30000</v>
      </c>
      <c r="AD45" s="64"/>
      <c r="AE45" s="167">
        <f>AD45+AC45</f>
        <v>30000</v>
      </c>
      <c r="AF45" s="105"/>
      <c r="AG45" s="87"/>
      <c r="AH45" s="87"/>
      <c r="AI45" s="64">
        <v>15000</v>
      </c>
      <c r="AJ45" s="47"/>
      <c r="AK45" s="167">
        <f>AJ45+AI45</f>
        <v>15000</v>
      </c>
    </row>
    <row r="46" spans="1:37" s="82" customFormat="1" ht="59.25" customHeight="1" x14ac:dyDescent="0.2">
      <c r="A46" s="128" t="s">
        <v>64</v>
      </c>
      <c r="B46" s="147"/>
      <c r="C46" s="233"/>
      <c r="D46" s="77"/>
      <c r="E46" s="217">
        <f>SUM(E47:E50)</f>
        <v>0</v>
      </c>
      <c r="F46" s="217">
        <f>SUM(F47:F50)</f>
        <v>0</v>
      </c>
      <c r="G46" s="171">
        <f>F46+E46</f>
        <v>0</v>
      </c>
      <c r="H46" s="159"/>
      <c r="I46" s="79"/>
      <c r="J46" s="79"/>
      <c r="K46" s="79"/>
      <c r="L46" s="79"/>
      <c r="M46" s="171">
        <f>L46+K46</f>
        <v>0</v>
      </c>
      <c r="N46" s="159"/>
      <c r="O46" s="81"/>
      <c r="P46" s="81"/>
      <c r="Q46" s="97"/>
      <c r="R46" s="93"/>
      <c r="S46" s="171">
        <f>R46+Q46</f>
        <v>0</v>
      </c>
      <c r="T46" s="159"/>
      <c r="U46" s="80"/>
      <c r="V46" s="80"/>
      <c r="W46" s="78"/>
      <c r="X46" s="78"/>
      <c r="Y46" s="171">
        <f>X46+W46</f>
        <v>0</v>
      </c>
      <c r="Z46" s="159"/>
      <c r="AA46" s="80"/>
      <c r="AB46" s="80"/>
      <c r="AC46" s="78"/>
      <c r="AD46" s="78"/>
      <c r="AE46" s="171">
        <f>AD46+AC46</f>
        <v>0</v>
      </c>
      <c r="AF46" s="159"/>
      <c r="AG46" s="81"/>
      <c r="AH46" s="81"/>
      <c r="AI46" s="97"/>
      <c r="AJ46" s="93"/>
      <c r="AK46" s="171">
        <f>AJ46+AI46</f>
        <v>0</v>
      </c>
    </row>
    <row r="47" spans="1:37" ht="63" hidden="1" customHeight="1" x14ac:dyDescent="0.2">
      <c r="A47" s="129" t="s">
        <v>65</v>
      </c>
      <c r="B47" s="91"/>
      <c r="C47" s="92"/>
      <c r="D47" s="26"/>
      <c r="E47" s="50">
        <f>K47+Q47+AC47+AI47</f>
        <v>0</v>
      </c>
      <c r="F47" s="90"/>
      <c r="G47" s="164"/>
      <c r="H47" s="88"/>
      <c r="I47" s="34"/>
      <c r="J47" s="34"/>
      <c r="K47" s="34"/>
      <c r="L47" s="104"/>
      <c r="M47" s="164"/>
      <c r="N47" s="88"/>
      <c r="O47" s="73"/>
      <c r="P47" s="73"/>
      <c r="Q47" s="63"/>
      <c r="R47" s="35"/>
      <c r="S47" s="164"/>
      <c r="T47" s="88"/>
      <c r="U47" s="72"/>
      <c r="V47" s="72"/>
      <c r="W47" s="90">
        <f t="shared" ref="W47:Y50" si="33">K47+Q47</f>
        <v>0</v>
      </c>
      <c r="X47" s="90">
        <f t="shared" si="33"/>
        <v>0</v>
      </c>
      <c r="Y47" s="90">
        <f t="shared" si="33"/>
        <v>0</v>
      </c>
      <c r="Z47" s="88"/>
      <c r="AA47" s="72"/>
      <c r="AB47" s="72"/>
      <c r="AC47" s="62"/>
      <c r="AD47" s="64"/>
      <c r="AE47" s="164"/>
      <c r="AF47" s="88"/>
      <c r="AG47" s="73"/>
      <c r="AH47" s="73"/>
      <c r="AI47" s="63"/>
      <c r="AJ47" s="47"/>
      <c r="AK47" s="164"/>
    </row>
    <row r="48" spans="1:37" ht="69" hidden="1" customHeight="1" x14ac:dyDescent="0.2">
      <c r="A48" s="129" t="s">
        <v>66</v>
      </c>
      <c r="B48" s="91"/>
      <c r="C48" s="92"/>
      <c r="D48" s="26"/>
      <c r="E48" s="50">
        <f>K48+Q48+AC48+AI48</f>
        <v>0</v>
      </c>
      <c r="F48" s="34"/>
      <c r="G48" s="167">
        <f>F48+E48</f>
        <v>0</v>
      </c>
      <c r="H48" s="88"/>
      <c r="I48" s="34"/>
      <c r="J48" s="34"/>
      <c r="K48" s="34"/>
      <c r="L48" s="104"/>
      <c r="M48" s="167">
        <f>L48+K48</f>
        <v>0</v>
      </c>
      <c r="N48" s="88"/>
      <c r="O48" s="51"/>
      <c r="P48" s="51"/>
      <c r="Q48" s="52"/>
      <c r="R48" s="47"/>
      <c r="S48" s="167">
        <f>R48+Q48</f>
        <v>0</v>
      </c>
      <c r="T48" s="88"/>
      <c r="U48" s="36"/>
      <c r="V48" s="36"/>
      <c r="W48" s="90">
        <f t="shared" si="33"/>
        <v>0</v>
      </c>
      <c r="X48" s="90">
        <f t="shared" si="33"/>
        <v>0</v>
      </c>
      <c r="Y48" s="90">
        <f t="shared" si="33"/>
        <v>0</v>
      </c>
      <c r="Z48" s="88"/>
      <c r="AA48" s="36"/>
      <c r="AB48" s="36"/>
      <c r="AC48" s="37"/>
      <c r="AD48" s="37"/>
      <c r="AE48" s="167">
        <f>AD48+AC48</f>
        <v>0</v>
      </c>
      <c r="AF48" s="88"/>
      <c r="AG48" s="51"/>
      <c r="AH48" s="51"/>
      <c r="AI48" s="52"/>
      <c r="AJ48" s="35"/>
      <c r="AK48" s="167">
        <f>AJ48+AI48</f>
        <v>0</v>
      </c>
    </row>
    <row r="49" spans="1:38" ht="63" hidden="1" customHeight="1" x14ac:dyDescent="0.2">
      <c r="A49" s="129" t="s">
        <v>67</v>
      </c>
      <c r="B49" s="91"/>
      <c r="C49" s="92"/>
      <c r="D49" s="26"/>
      <c r="E49" s="50">
        <f>K49+Q49+AC49+AI49</f>
        <v>0</v>
      </c>
      <c r="F49" s="90"/>
      <c r="G49" s="167">
        <f>F49+E49</f>
        <v>0</v>
      </c>
      <c r="H49" s="88"/>
      <c r="I49" s="34"/>
      <c r="J49" s="34"/>
      <c r="K49" s="34"/>
      <c r="L49" s="104"/>
      <c r="M49" s="167">
        <f>L49+K49</f>
        <v>0</v>
      </c>
      <c r="N49" s="88"/>
      <c r="O49" s="73"/>
      <c r="P49" s="73"/>
      <c r="Q49" s="63"/>
      <c r="R49" s="35"/>
      <c r="S49" s="167">
        <f>R49+Q49</f>
        <v>0</v>
      </c>
      <c r="T49" s="88"/>
      <c r="U49" s="72"/>
      <c r="V49" s="72"/>
      <c r="W49" s="90">
        <f t="shared" si="33"/>
        <v>0</v>
      </c>
      <c r="X49" s="90">
        <f t="shared" si="33"/>
        <v>0</v>
      </c>
      <c r="Y49" s="90">
        <f t="shared" si="33"/>
        <v>0</v>
      </c>
      <c r="Z49" s="88"/>
      <c r="AA49" s="72"/>
      <c r="AB49" s="72"/>
      <c r="AC49" s="62"/>
      <c r="AD49" s="64"/>
      <c r="AE49" s="167">
        <f>AD49+AC49</f>
        <v>0</v>
      </c>
      <c r="AF49" s="88"/>
      <c r="AG49" s="73"/>
      <c r="AH49" s="73"/>
      <c r="AI49" s="63"/>
      <c r="AJ49" s="47"/>
      <c r="AK49" s="167">
        <f>AJ49+AI49</f>
        <v>0</v>
      </c>
    </row>
    <row r="50" spans="1:38" ht="63" hidden="1" customHeight="1" x14ac:dyDescent="0.2">
      <c r="A50" s="129" t="s">
        <v>68</v>
      </c>
      <c r="B50" s="91"/>
      <c r="C50" s="92"/>
      <c r="D50" s="26"/>
      <c r="E50" s="50">
        <f>K50+Q50+AC50+AI50</f>
        <v>0</v>
      </c>
      <c r="F50" s="34"/>
      <c r="G50" s="167">
        <f>F50+E50</f>
        <v>0</v>
      </c>
      <c r="H50" s="88"/>
      <c r="I50" s="34"/>
      <c r="J50" s="34"/>
      <c r="K50" s="34"/>
      <c r="L50" s="104"/>
      <c r="M50" s="167">
        <f>L50+K50</f>
        <v>0</v>
      </c>
      <c r="N50" s="88"/>
      <c r="O50" s="51"/>
      <c r="P50" s="51"/>
      <c r="Q50" s="52"/>
      <c r="R50" s="35"/>
      <c r="S50" s="167">
        <f>R50+Q50</f>
        <v>0</v>
      </c>
      <c r="T50" s="88"/>
      <c r="U50" s="36"/>
      <c r="V50" s="36"/>
      <c r="W50" s="90">
        <f t="shared" si="33"/>
        <v>0</v>
      </c>
      <c r="X50" s="90">
        <f t="shared" si="33"/>
        <v>0</v>
      </c>
      <c r="Y50" s="90">
        <f t="shared" si="33"/>
        <v>0</v>
      </c>
      <c r="Z50" s="88"/>
      <c r="AA50" s="36"/>
      <c r="AB50" s="36"/>
      <c r="AC50" s="37"/>
      <c r="AD50" s="37"/>
      <c r="AE50" s="167">
        <f>AD50+AC50</f>
        <v>0</v>
      </c>
      <c r="AF50" s="88"/>
      <c r="AG50" s="51"/>
      <c r="AH50" s="51"/>
      <c r="AI50" s="52"/>
      <c r="AJ50" s="35"/>
      <c r="AK50" s="167">
        <f>AJ50+AI50</f>
        <v>0</v>
      </c>
    </row>
    <row r="51" spans="1:38" ht="66" customHeight="1" x14ac:dyDescent="0.2">
      <c r="A51" s="130" t="s">
        <v>93</v>
      </c>
      <c r="B51" s="106"/>
      <c r="C51" s="94"/>
      <c r="D51" s="94"/>
      <c r="E51" s="94">
        <f>E52+E57</f>
        <v>0</v>
      </c>
      <c r="F51" s="94">
        <f>F52+F57</f>
        <v>168182</v>
      </c>
      <c r="G51" s="168">
        <f>F51+E51</f>
        <v>168182</v>
      </c>
      <c r="H51" s="107"/>
      <c r="I51" s="94"/>
      <c r="J51" s="94"/>
      <c r="K51" s="94">
        <f>K52+K57</f>
        <v>0</v>
      </c>
      <c r="L51" s="94">
        <f>L52+L57</f>
        <v>0</v>
      </c>
      <c r="M51" s="168"/>
      <c r="N51" s="107"/>
      <c r="O51" s="94"/>
      <c r="P51" s="94"/>
      <c r="Q51" s="94">
        <f>Q52+Q57</f>
        <v>0</v>
      </c>
      <c r="R51" s="94">
        <f>R52+R57</f>
        <v>81818</v>
      </c>
      <c r="S51" s="168"/>
      <c r="T51" s="107"/>
      <c r="U51" s="94"/>
      <c r="V51" s="94"/>
      <c r="W51" s="94">
        <f>W52+W57</f>
        <v>0</v>
      </c>
      <c r="X51" s="94">
        <f>X52+X57</f>
        <v>81818</v>
      </c>
      <c r="Y51" s="168"/>
      <c r="Z51" s="107"/>
      <c r="AA51" s="94"/>
      <c r="AB51" s="94"/>
      <c r="AC51" s="94">
        <f>AC52+AC57</f>
        <v>0</v>
      </c>
      <c r="AD51" s="94">
        <f>AD52+AD57</f>
        <v>59090</v>
      </c>
      <c r="AE51" s="168"/>
      <c r="AF51" s="107"/>
      <c r="AG51" s="94"/>
      <c r="AH51" s="94"/>
      <c r="AI51" s="94">
        <f>AI52+AI57</f>
        <v>0</v>
      </c>
      <c r="AJ51" s="94">
        <f>AJ52+AJ57</f>
        <v>27273</v>
      </c>
      <c r="AK51" s="168"/>
    </row>
    <row r="52" spans="1:38" ht="44.25" customHeight="1" x14ac:dyDescent="0.2">
      <c r="A52" s="128" t="s">
        <v>94</v>
      </c>
      <c r="B52" s="139"/>
      <c r="C52" s="150"/>
      <c r="D52" s="79"/>
      <c r="E52" s="79">
        <f>SUM(E53:E56)</f>
        <v>0</v>
      </c>
      <c r="F52" s="79">
        <f>SUM(F53:F56)</f>
        <v>168182</v>
      </c>
      <c r="G52" s="169">
        <f>E52+F52</f>
        <v>168182</v>
      </c>
      <c r="H52" s="161"/>
      <c r="I52" s="79"/>
      <c r="J52" s="79"/>
      <c r="K52" s="79">
        <f>SUM(K53:K56)</f>
        <v>0</v>
      </c>
      <c r="L52" s="79"/>
      <c r="M52" s="169">
        <f>K52+L52</f>
        <v>0</v>
      </c>
      <c r="N52" s="161"/>
      <c r="O52" s="80"/>
      <c r="P52" s="80"/>
      <c r="Q52" s="79">
        <f>SUM(Q53:Q56)</f>
        <v>0</v>
      </c>
      <c r="R52" s="79">
        <f>SUM(R53:R56)</f>
        <v>81818</v>
      </c>
      <c r="S52" s="169">
        <f>Q52+R52</f>
        <v>81818</v>
      </c>
      <c r="T52" s="161"/>
      <c r="U52" s="80"/>
      <c r="V52" s="80"/>
      <c r="W52" s="79">
        <f>SUM(W53:W56)</f>
        <v>0</v>
      </c>
      <c r="X52" s="79">
        <f>SUM(X53:X56)</f>
        <v>81818</v>
      </c>
      <c r="Y52" s="169">
        <f>W52+X52</f>
        <v>81818</v>
      </c>
      <c r="Z52" s="161"/>
      <c r="AA52" s="80"/>
      <c r="AB52" s="80"/>
      <c r="AC52" s="79">
        <f>SUM(AC53:AC56)</f>
        <v>0</v>
      </c>
      <c r="AD52" s="79">
        <f>SUM(AD53:AD56)</f>
        <v>59090</v>
      </c>
      <c r="AE52" s="169">
        <f>AC52+AD52</f>
        <v>59090</v>
      </c>
      <c r="AF52" s="161"/>
      <c r="AG52" s="80"/>
      <c r="AH52" s="80"/>
      <c r="AI52" s="79">
        <f>SUM(AI53:AI56)</f>
        <v>0</v>
      </c>
      <c r="AJ52" s="93">
        <f>SUM(AJ53:AJ56)</f>
        <v>27273</v>
      </c>
      <c r="AK52" s="169">
        <f>AI52+AJ52</f>
        <v>27273</v>
      </c>
    </row>
    <row r="53" spans="1:38" ht="60" hidden="1" customHeight="1" x14ac:dyDescent="0.2">
      <c r="A53" s="131" t="s">
        <v>69</v>
      </c>
      <c r="B53" s="91"/>
      <c r="C53" s="92"/>
      <c r="D53" s="89"/>
      <c r="E53" s="85">
        <f>K53+Q53+AC53+AI53</f>
        <v>0</v>
      </c>
      <c r="F53" s="90">
        <v>45455</v>
      </c>
      <c r="G53" s="172">
        <f>F53+E53</f>
        <v>45455</v>
      </c>
      <c r="H53" s="88"/>
      <c r="I53" s="90"/>
      <c r="J53" s="90"/>
      <c r="K53" s="90"/>
      <c r="L53" s="90"/>
      <c r="M53" s="172">
        <f>L53+K53</f>
        <v>0</v>
      </c>
      <c r="N53" s="88"/>
      <c r="O53" s="102"/>
      <c r="P53" s="102"/>
      <c r="Q53" s="84"/>
      <c r="R53" s="47">
        <v>22727</v>
      </c>
      <c r="S53" s="172">
        <f>R53+Q53</f>
        <v>22727</v>
      </c>
      <c r="T53" s="88"/>
      <c r="U53" s="87"/>
      <c r="V53" s="87"/>
      <c r="W53" s="90">
        <f t="shared" ref="W53:Y56" si="34">K53+Q53</f>
        <v>0</v>
      </c>
      <c r="X53" s="90">
        <f t="shared" si="34"/>
        <v>22727</v>
      </c>
      <c r="Y53" s="90">
        <f t="shared" si="34"/>
        <v>22727</v>
      </c>
      <c r="Z53" s="88"/>
      <c r="AA53" s="87"/>
      <c r="AB53" s="87"/>
      <c r="AC53" s="64"/>
      <c r="AD53" s="64">
        <v>22727</v>
      </c>
      <c r="AE53" s="172">
        <f>AD53+AC53</f>
        <v>22727</v>
      </c>
      <c r="AF53" s="88"/>
      <c r="AG53" s="102"/>
      <c r="AH53" s="102"/>
      <c r="AI53" s="84"/>
      <c r="AJ53" s="47"/>
      <c r="AK53" s="172">
        <f>AJ53+AI53</f>
        <v>0</v>
      </c>
    </row>
    <row r="54" spans="1:38" ht="55.5" hidden="1" customHeight="1" x14ac:dyDescent="0.2">
      <c r="A54" s="132" t="s">
        <v>70</v>
      </c>
      <c r="B54" s="91"/>
      <c r="C54" s="92"/>
      <c r="D54" s="89"/>
      <c r="E54" s="85">
        <f>K54+Q54+AC54+AI54</f>
        <v>0</v>
      </c>
      <c r="F54" s="90">
        <v>63636</v>
      </c>
      <c r="G54" s="172">
        <f t="shared" ref="G54:G56" si="35">F54+E54</f>
        <v>63636</v>
      </c>
      <c r="H54" s="88"/>
      <c r="I54" s="90"/>
      <c r="J54" s="90"/>
      <c r="K54" s="90"/>
      <c r="L54" s="90"/>
      <c r="M54" s="172">
        <f t="shared" ref="M54:M56" si="36">L54+K54</f>
        <v>0</v>
      </c>
      <c r="N54" s="88"/>
      <c r="O54" s="102"/>
      <c r="P54" s="102"/>
      <c r="Q54" s="84"/>
      <c r="R54" s="47">
        <v>31818</v>
      </c>
      <c r="S54" s="172">
        <f t="shared" ref="S54:S56" si="37">R54+Q54</f>
        <v>31818</v>
      </c>
      <c r="T54" s="88"/>
      <c r="U54" s="87"/>
      <c r="V54" s="87"/>
      <c r="W54" s="90">
        <f t="shared" si="34"/>
        <v>0</v>
      </c>
      <c r="X54" s="90">
        <f t="shared" si="34"/>
        <v>31818</v>
      </c>
      <c r="Y54" s="90">
        <f t="shared" si="34"/>
        <v>31818</v>
      </c>
      <c r="Z54" s="88"/>
      <c r="AA54" s="87"/>
      <c r="AB54" s="87"/>
      <c r="AC54" s="64"/>
      <c r="AD54" s="64">
        <v>31818</v>
      </c>
      <c r="AE54" s="172">
        <f t="shared" ref="AE54:AE56" si="38">AD54+AC54</f>
        <v>31818</v>
      </c>
      <c r="AF54" s="88"/>
      <c r="AG54" s="102" t="s">
        <v>38</v>
      </c>
      <c r="AH54" s="102"/>
      <c r="AI54" s="84"/>
      <c r="AJ54" s="47"/>
      <c r="AK54" s="172">
        <f t="shared" ref="AK54:AK56" si="39">AJ54+AI54</f>
        <v>0</v>
      </c>
    </row>
    <row r="55" spans="1:38" ht="63" hidden="1" customHeight="1" x14ac:dyDescent="0.2">
      <c r="A55" s="131" t="s">
        <v>87</v>
      </c>
      <c r="B55" s="91"/>
      <c r="C55" s="92"/>
      <c r="D55" s="89"/>
      <c r="E55" s="85">
        <f>K55+Q55+AC55+AI55</f>
        <v>0</v>
      </c>
      <c r="F55" s="90">
        <v>27273</v>
      </c>
      <c r="G55" s="172">
        <f t="shared" si="35"/>
        <v>27273</v>
      </c>
      <c r="H55" s="88"/>
      <c r="I55" s="90"/>
      <c r="J55" s="90"/>
      <c r="K55" s="90"/>
      <c r="L55" s="90"/>
      <c r="M55" s="172">
        <f t="shared" si="36"/>
        <v>0</v>
      </c>
      <c r="N55" s="88"/>
      <c r="O55" s="102"/>
      <c r="P55" s="85"/>
      <c r="Q55" s="85"/>
      <c r="R55" s="90"/>
      <c r="S55" s="172">
        <f t="shared" si="37"/>
        <v>0</v>
      </c>
      <c r="T55" s="88"/>
      <c r="U55" s="87"/>
      <c r="V55" s="87"/>
      <c r="W55" s="90">
        <f t="shared" si="34"/>
        <v>0</v>
      </c>
      <c r="X55" s="90">
        <f t="shared" si="34"/>
        <v>0</v>
      </c>
      <c r="Y55" s="90">
        <f t="shared" si="34"/>
        <v>0</v>
      </c>
      <c r="Z55" s="88"/>
      <c r="AA55" s="87"/>
      <c r="AB55" s="87"/>
      <c r="AC55" s="64"/>
      <c r="AD55" s="64"/>
      <c r="AE55" s="172">
        <f t="shared" si="38"/>
        <v>0</v>
      </c>
      <c r="AF55" s="88"/>
      <c r="AG55" s="102"/>
      <c r="AH55" s="102"/>
      <c r="AI55" s="84"/>
      <c r="AJ55" s="47">
        <v>27273</v>
      </c>
      <c r="AK55" s="172">
        <f t="shared" si="39"/>
        <v>27273</v>
      </c>
    </row>
    <row r="56" spans="1:38" ht="46.5" hidden="1" customHeight="1" x14ac:dyDescent="0.2">
      <c r="A56" s="132" t="s">
        <v>86</v>
      </c>
      <c r="B56" s="91"/>
      <c r="C56" s="92"/>
      <c r="D56" s="89"/>
      <c r="E56" s="85">
        <f>K56+Q56+AC56+AI56</f>
        <v>0</v>
      </c>
      <c r="F56" s="90">
        <v>31818</v>
      </c>
      <c r="G56" s="172">
        <f t="shared" si="35"/>
        <v>31818</v>
      </c>
      <c r="H56" s="88"/>
      <c r="I56" s="90"/>
      <c r="J56" s="90"/>
      <c r="K56" s="90"/>
      <c r="L56" s="90"/>
      <c r="M56" s="172">
        <f t="shared" si="36"/>
        <v>0</v>
      </c>
      <c r="N56" s="88"/>
      <c r="O56" s="102"/>
      <c r="P56" s="102"/>
      <c r="Q56" s="84"/>
      <c r="R56" s="47">
        <v>27273</v>
      </c>
      <c r="S56" s="172">
        <f t="shared" si="37"/>
        <v>27273</v>
      </c>
      <c r="T56" s="88"/>
      <c r="U56" s="87"/>
      <c r="V56" s="87"/>
      <c r="W56" s="90">
        <f t="shared" si="34"/>
        <v>0</v>
      </c>
      <c r="X56" s="90">
        <f t="shared" si="34"/>
        <v>27273</v>
      </c>
      <c r="Y56" s="90">
        <f t="shared" si="34"/>
        <v>27273</v>
      </c>
      <c r="Z56" s="88"/>
      <c r="AA56" s="87"/>
      <c r="AB56" s="87"/>
      <c r="AC56" s="64"/>
      <c r="AD56" s="64">
        <v>4545</v>
      </c>
      <c r="AE56" s="172">
        <f t="shared" si="38"/>
        <v>4545</v>
      </c>
      <c r="AF56" s="88"/>
      <c r="AG56" s="102"/>
      <c r="AH56" s="102"/>
      <c r="AI56" s="84"/>
      <c r="AJ56" s="47"/>
      <c r="AK56" s="172">
        <f t="shared" si="39"/>
        <v>0</v>
      </c>
    </row>
    <row r="57" spans="1:38" s="82" customFormat="1" ht="79.5" customHeight="1" thickBot="1" x14ac:dyDescent="0.25">
      <c r="A57" s="128" t="s">
        <v>71</v>
      </c>
      <c r="B57" s="147"/>
      <c r="C57" s="233"/>
      <c r="D57" s="77"/>
      <c r="E57" s="217">
        <f>SUM(E58:E61)</f>
        <v>0</v>
      </c>
      <c r="F57" s="217">
        <f>SUM(F58:F61)</f>
        <v>0</v>
      </c>
      <c r="G57" s="171">
        <f>F57+E57</f>
        <v>0</v>
      </c>
      <c r="H57" s="159"/>
      <c r="I57" s="79"/>
      <c r="J57" s="79"/>
      <c r="K57" s="217">
        <f>SUM(K58:K61)</f>
        <v>0</v>
      </c>
      <c r="L57" s="217">
        <f>SUM(L58:L61)</f>
        <v>0</v>
      </c>
      <c r="M57" s="171">
        <f>L57+K57</f>
        <v>0</v>
      </c>
      <c r="N57" s="159"/>
      <c r="O57" s="81"/>
      <c r="P57" s="81"/>
      <c r="Q57" s="217">
        <f>SUM(Q58:Q61)</f>
        <v>0</v>
      </c>
      <c r="R57" s="93">
        <v>0</v>
      </c>
      <c r="S57" s="171">
        <f>R57+Q57</f>
        <v>0</v>
      </c>
      <c r="T57" s="159"/>
      <c r="U57" s="80"/>
      <c r="V57" s="80"/>
      <c r="W57" s="217">
        <f>SUM(W58:W61)</f>
        <v>0</v>
      </c>
      <c r="X57" s="217">
        <f>SUM(X58:X61)</f>
        <v>0</v>
      </c>
      <c r="Y57" s="171">
        <f>X57+W57</f>
        <v>0</v>
      </c>
      <c r="Z57" s="159"/>
      <c r="AA57" s="80"/>
      <c r="AB57" s="80"/>
      <c r="AC57" s="217">
        <f>SUM(AC58:AC61)</f>
        <v>0</v>
      </c>
      <c r="AD57" s="217">
        <f>SUM(AD58:AD61)</f>
        <v>0</v>
      </c>
      <c r="AE57" s="171">
        <f>AD57+AC57</f>
        <v>0</v>
      </c>
      <c r="AF57" s="159"/>
      <c r="AG57" s="81"/>
      <c r="AH57" s="81"/>
      <c r="AI57" s="217">
        <f>SUM(AI58:AI61)</f>
        <v>0</v>
      </c>
      <c r="AJ57" s="217">
        <f>SUM(AJ58:AJ61)</f>
        <v>0</v>
      </c>
      <c r="AK57" s="171">
        <f>AJ57+AI57</f>
        <v>0</v>
      </c>
    </row>
    <row r="58" spans="1:38" ht="42.75" hidden="1" customHeight="1" x14ac:dyDescent="0.2">
      <c r="A58" s="131" t="s">
        <v>72</v>
      </c>
      <c r="B58" s="91" t="s">
        <v>38</v>
      </c>
      <c r="C58" s="92"/>
      <c r="D58" s="26"/>
      <c r="E58" s="50">
        <f>K58+Q58+AC58+AI58</f>
        <v>0</v>
      </c>
      <c r="F58" s="34"/>
      <c r="G58" s="172">
        <f t="shared" ref="G58:G61" si="40">F58+E58</f>
        <v>0</v>
      </c>
      <c r="H58" s="88"/>
      <c r="I58" s="34"/>
      <c r="J58" s="34"/>
      <c r="K58" s="34"/>
      <c r="L58" s="90"/>
      <c r="M58" s="172">
        <f t="shared" ref="M58:M61" si="41">L58+K58</f>
        <v>0</v>
      </c>
      <c r="N58" s="88"/>
      <c r="O58" s="51"/>
      <c r="P58" s="51"/>
      <c r="Q58" s="63"/>
      <c r="R58" s="47"/>
      <c r="S58" s="172">
        <f t="shared" ref="S58:S61" si="42">R58+Q58</f>
        <v>0</v>
      </c>
      <c r="T58" s="88"/>
      <c r="U58" s="36"/>
      <c r="V58" s="36"/>
      <c r="W58" s="90">
        <f t="shared" ref="W58:Y61" si="43">K58+Q58</f>
        <v>0</v>
      </c>
      <c r="X58" s="90">
        <f t="shared" si="43"/>
        <v>0</v>
      </c>
      <c r="Y58" s="90">
        <f t="shared" si="43"/>
        <v>0</v>
      </c>
      <c r="Z58" s="88"/>
      <c r="AA58" s="36"/>
      <c r="AB58" s="36"/>
      <c r="AC58" s="62"/>
      <c r="AD58" s="62"/>
      <c r="AE58" s="172">
        <f t="shared" ref="AE58:AE61" si="44">AD58+AC58</f>
        <v>0</v>
      </c>
      <c r="AF58" s="88"/>
      <c r="AG58" s="51"/>
      <c r="AH58" s="51"/>
      <c r="AI58" s="63"/>
      <c r="AJ58" s="47"/>
      <c r="AK58" s="172">
        <f t="shared" ref="AK58:AK61" si="45">AJ58+AI58</f>
        <v>0</v>
      </c>
    </row>
    <row r="59" spans="1:38" ht="39.75" hidden="1" customHeight="1" x14ac:dyDescent="0.2">
      <c r="A59" s="132" t="s">
        <v>73</v>
      </c>
      <c r="B59" s="91"/>
      <c r="C59" s="92"/>
      <c r="D59" s="26"/>
      <c r="E59" s="50">
        <f>K59+Q59+AC59+AI59</f>
        <v>0</v>
      </c>
      <c r="F59" s="90"/>
      <c r="G59" s="172">
        <f t="shared" si="40"/>
        <v>0</v>
      </c>
      <c r="H59" s="88"/>
      <c r="I59" s="34"/>
      <c r="J59" s="34"/>
      <c r="K59" s="34"/>
      <c r="L59" s="90"/>
      <c r="M59" s="172">
        <f t="shared" si="41"/>
        <v>0</v>
      </c>
      <c r="N59" s="88"/>
      <c r="O59" s="51"/>
      <c r="P59" s="51"/>
      <c r="Q59" s="63"/>
      <c r="R59" s="47"/>
      <c r="S59" s="172">
        <f t="shared" si="42"/>
        <v>0</v>
      </c>
      <c r="T59" s="88"/>
      <c r="U59" s="36"/>
      <c r="V59" s="36"/>
      <c r="W59" s="90">
        <f t="shared" si="43"/>
        <v>0</v>
      </c>
      <c r="X59" s="90">
        <f t="shared" si="43"/>
        <v>0</v>
      </c>
      <c r="Y59" s="90">
        <f t="shared" si="43"/>
        <v>0</v>
      </c>
      <c r="Z59" s="88"/>
      <c r="AA59" s="36"/>
      <c r="AB59" s="36"/>
      <c r="AC59" s="62"/>
      <c r="AD59" s="62"/>
      <c r="AE59" s="172">
        <f t="shared" si="44"/>
        <v>0</v>
      </c>
      <c r="AF59" s="88"/>
      <c r="AG59" s="51"/>
      <c r="AH59" s="51"/>
      <c r="AI59" s="63"/>
      <c r="AJ59" s="47"/>
      <c r="AK59" s="172">
        <f t="shared" si="45"/>
        <v>0</v>
      </c>
    </row>
    <row r="60" spans="1:38" ht="45.75" hidden="1" customHeight="1" x14ac:dyDescent="0.2">
      <c r="A60" s="131" t="s">
        <v>74</v>
      </c>
      <c r="B60" s="91"/>
      <c r="C60" s="92"/>
      <c r="D60" s="26"/>
      <c r="E60" s="50">
        <f>K60+Q60+AC60+AI60</f>
        <v>0</v>
      </c>
      <c r="F60" s="90">
        <v>0</v>
      </c>
      <c r="G60" s="172">
        <f>F60+E60</f>
        <v>0</v>
      </c>
      <c r="H60" s="88"/>
      <c r="I60" s="34" t="s">
        <v>38</v>
      </c>
      <c r="J60" s="34"/>
      <c r="K60" s="34"/>
      <c r="L60" s="90"/>
      <c r="M60" s="172">
        <f>L60+K60</f>
        <v>0</v>
      </c>
      <c r="N60" s="88"/>
      <c r="O60" s="51"/>
      <c r="P60" s="51"/>
      <c r="Q60" s="63"/>
      <c r="R60" s="47"/>
      <c r="S60" s="172">
        <f>R60+Q60</f>
        <v>0</v>
      </c>
      <c r="T60" s="88"/>
      <c r="U60" s="36"/>
      <c r="V60" s="36"/>
      <c r="W60" s="90">
        <f t="shared" si="43"/>
        <v>0</v>
      </c>
      <c r="X60" s="90">
        <f t="shared" si="43"/>
        <v>0</v>
      </c>
      <c r="Y60" s="90">
        <f t="shared" si="43"/>
        <v>0</v>
      </c>
      <c r="Z60" s="88"/>
      <c r="AA60" s="36"/>
      <c r="AB60" s="36"/>
      <c r="AC60" s="62"/>
      <c r="AD60" s="62"/>
      <c r="AE60" s="172">
        <f>AD60+AC60</f>
        <v>0</v>
      </c>
      <c r="AF60" s="88"/>
      <c r="AG60" s="51"/>
      <c r="AH60" s="51"/>
      <c r="AI60" s="63"/>
      <c r="AJ60" s="47"/>
      <c r="AK60" s="172">
        <f>AJ60+AI60</f>
        <v>0</v>
      </c>
    </row>
    <row r="61" spans="1:38" ht="56.25" hidden="1" customHeight="1" thickBot="1" x14ac:dyDescent="0.25">
      <c r="A61" s="132" t="s">
        <v>75</v>
      </c>
      <c r="B61" s="91"/>
      <c r="C61" s="92"/>
      <c r="D61" s="26"/>
      <c r="E61" s="50">
        <f>K61+Q61+AC61+AI61</f>
        <v>0</v>
      </c>
      <c r="F61" s="90"/>
      <c r="G61" s="172">
        <f t="shared" si="40"/>
        <v>0</v>
      </c>
      <c r="H61" s="88"/>
      <c r="I61" s="34"/>
      <c r="J61" s="34"/>
      <c r="K61" s="34"/>
      <c r="L61" s="90"/>
      <c r="M61" s="172">
        <f t="shared" si="41"/>
        <v>0</v>
      </c>
      <c r="N61" s="88"/>
      <c r="O61" s="51"/>
      <c r="P61" s="51"/>
      <c r="Q61" s="63"/>
      <c r="R61" s="47"/>
      <c r="S61" s="172">
        <f t="shared" si="42"/>
        <v>0</v>
      </c>
      <c r="T61" s="88"/>
      <c r="U61" s="36"/>
      <c r="V61" s="36"/>
      <c r="W61" s="90">
        <f t="shared" si="43"/>
        <v>0</v>
      </c>
      <c r="X61" s="90">
        <f t="shared" si="43"/>
        <v>0</v>
      </c>
      <c r="Y61" s="90">
        <f t="shared" si="43"/>
        <v>0</v>
      </c>
      <c r="Z61" s="88"/>
      <c r="AA61" s="36"/>
      <c r="AB61" s="36"/>
      <c r="AC61" s="62"/>
      <c r="AD61" s="62"/>
      <c r="AE61" s="172">
        <f t="shared" si="44"/>
        <v>0</v>
      </c>
      <c r="AF61" s="88"/>
      <c r="AG61" s="51"/>
      <c r="AH61" s="51"/>
      <c r="AI61" s="63"/>
      <c r="AJ61" s="47"/>
      <c r="AK61" s="172">
        <f t="shared" si="45"/>
        <v>0</v>
      </c>
    </row>
    <row r="62" spans="1:38" ht="16.5" customHeight="1" thickBot="1" x14ac:dyDescent="0.25">
      <c r="A62" s="7" t="s">
        <v>9</v>
      </c>
      <c r="B62" s="133"/>
      <c r="C62" s="115"/>
      <c r="D62" s="134"/>
      <c r="E62" s="115">
        <f>E13+E14+E15+E16+E17</f>
        <v>888952</v>
      </c>
      <c r="F62" s="115">
        <f>F13+F14+F15+F16+F17</f>
        <v>841326</v>
      </c>
      <c r="G62" s="173">
        <f>F62+E62</f>
        <v>1730278</v>
      </c>
      <c r="H62" s="152"/>
      <c r="I62" s="115"/>
      <c r="J62" s="134"/>
      <c r="K62" s="115">
        <f>K13+K14+K15+K16+K17</f>
        <v>0</v>
      </c>
      <c r="L62" s="115">
        <f>L13+L14+L15+L16+L17</f>
        <v>7288</v>
      </c>
      <c r="M62" s="173">
        <f>L62+K62</f>
        <v>7288</v>
      </c>
      <c r="N62" s="116"/>
      <c r="O62" s="68"/>
      <c r="P62" s="112"/>
      <c r="Q62" s="68">
        <f>Q13+Q14+Q15+Q16+Q17</f>
        <v>242270</v>
      </c>
      <c r="R62" s="68">
        <f>R13+R14+R15+R16+R17</f>
        <v>303280</v>
      </c>
      <c r="S62" s="173">
        <f>R62+Q62</f>
        <v>545550</v>
      </c>
      <c r="T62" s="116"/>
      <c r="U62" s="68"/>
      <c r="V62" s="112"/>
      <c r="W62" s="68">
        <f>W13+W14+W15+W16+W17</f>
        <v>242270</v>
      </c>
      <c r="X62" s="68">
        <f>X13+X14+X15+X16+X17</f>
        <v>310568</v>
      </c>
      <c r="Y62" s="173">
        <f>X62+W62</f>
        <v>552838</v>
      </c>
      <c r="Z62" s="116"/>
      <c r="AA62" s="68"/>
      <c r="AB62" s="112"/>
      <c r="AC62" s="113"/>
      <c r="AD62" s="68">
        <f>AD13+AD14+AD15+AD16+AD17</f>
        <v>224393</v>
      </c>
      <c r="AE62" s="191"/>
      <c r="AF62" s="116"/>
      <c r="AG62" s="68"/>
      <c r="AH62" s="112"/>
      <c r="AI62" s="68"/>
      <c r="AJ62" s="68">
        <f>AJ13+AJ14+AJ15+AJ16+AJ17</f>
        <v>270001</v>
      </c>
      <c r="AK62" s="183"/>
      <c r="AL62" s="46"/>
    </row>
    <row r="63" spans="1:38" ht="30" customHeight="1" thickBot="1" x14ac:dyDescent="0.25">
      <c r="A63" s="12" t="s">
        <v>24</v>
      </c>
      <c r="B63" s="101"/>
      <c r="C63" s="36"/>
      <c r="D63" s="36"/>
      <c r="E63" s="36">
        <f>ROUND(E62*0.07,0)</f>
        <v>62227</v>
      </c>
      <c r="F63" s="36">
        <f>ROUND(F62*0.07,0)</f>
        <v>58893</v>
      </c>
      <c r="G63" s="174">
        <f>F63+E63</f>
        <v>121120</v>
      </c>
      <c r="H63" s="162"/>
      <c r="I63" s="36"/>
      <c r="J63" s="36"/>
      <c r="K63" s="36">
        <f>ROUND(K62*0.07,0)</f>
        <v>0</v>
      </c>
      <c r="L63" s="36">
        <f>ROUND(L62*0.07,0)</f>
        <v>510</v>
      </c>
      <c r="M63" s="174">
        <f>L63+K63</f>
        <v>510</v>
      </c>
      <c r="N63" s="162"/>
      <c r="O63" s="36"/>
      <c r="P63" s="36"/>
      <c r="Q63" s="36">
        <f>ROUND(Q62*0.07,0)</f>
        <v>16959</v>
      </c>
      <c r="R63" s="36">
        <f>ROUND(R62*0.07,0)</f>
        <v>21230</v>
      </c>
      <c r="S63" s="174">
        <f>R63+Q63</f>
        <v>38189</v>
      </c>
      <c r="T63" s="162"/>
      <c r="U63" s="36"/>
      <c r="V63" s="36"/>
      <c r="W63" s="34">
        <f t="shared" ref="W63:X63" si="46">K63+Q63</f>
        <v>16959</v>
      </c>
      <c r="X63" s="34">
        <f t="shared" si="46"/>
        <v>21740</v>
      </c>
      <c r="Y63" s="174">
        <f>X63+W63</f>
        <v>38699</v>
      </c>
      <c r="Z63" s="162"/>
      <c r="AA63" s="36"/>
      <c r="AB63" s="36"/>
      <c r="AC63" s="114"/>
      <c r="AD63" s="36">
        <f>ROUND(AD62*0.07,0)</f>
        <v>15708</v>
      </c>
      <c r="AE63" s="187"/>
      <c r="AF63" s="162"/>
      <c r="AG63" s="36"/>
      <c r="AH63" s="36"/>
      <c r="AI63" s="36"/>
      <c r="AJ63" s="35">
        <f>ROUND(AJ62*0.07,0)</f>
        <v>18900</v>
      </c>
      <c r="AK63" s="187"/>
    </row>
    <row r="64" spans="1:38" ht="25.5" customHeight="1" thickBot="1" x14ac:dyDescent="0.25">
      <c r="A64" s="7" t="s">
        <v>27</v>
      </c>
      <c r="B64" s="117"/>
      <c r="C64" s="67"/>
      <c r="D64" s="69"/>
      <c r="E64" s="67">
        <f>E63+E62</f>
        <v>951179</v>
      </c>
      <c r="F64" s="67">
        <f>F63+F62</f>
        <v>900219</v>
      </c>
      <c r="G64" s="175">
        <f>F64+E64</f>
        <v>1851398</v>
      </c>
      <c r="H64" s="118"/>
      <c r="I64" s="67"/>
      <c r="J64" s="69"/>
      <c r="K64" s="211">
        <f>SUM(K62:K63)</f>
        <v>0</v>
      </c>
      <c r="L64" s="211">
        <f>SUM(L62:L63)</f>
        <v>7798</v>
      </c>
      <c r="M64" s="175">
        <f>L64+K64</f>
        <v>7798</v>
      </c>
      <c r="N64" s="118"/>
      <c r="O64" s="67"/>
      <c r="P64" s="69"/>
      <c r="Q64" s="67">
        <f>Q62+Q63</f>
        <v>259229</v>
      </c>
      <c r="R64" s="211">
        <f>SUM(R62:R63)</f>
        <v>324510</v>
      </c>
      <c r="S64" s="175">
        <f>R64+Q64</f>
        <v>583739</v>
      </c>
      <c r="T64" s="118"/>
      <c r="U64" s="67"/>
      <c r="V64" s="69"/>
      <c r="W64" s="212">
        <f>SUM(W62:W63)</f>
        <v>259229</v>
      </c>
      <c r="X64" s="212">
        <f>SUM(X62:X63)</f>
        <v>332308</v>
      </c>
      <c r="Y64" s="175">
        <f>X64+W64</f>
        <v>591537</v>
      </c>
      <c r="Z64" s="118"/>
      <c r="AA64" s="67"/>
      <c r="AB64" s="69"/>
      <c r="AC64" s="40"/>
      <c r="AD64" s="212">
        <f>SUM(AD62:AD63)</f>
        <v>240101</v>
      </c>
      <c r="AE64" s="183"/>
      <c r="AF64" s="118"/>
      <c r="AG64" s="67"/>
      <c r="AH64" s="69"/>
      <c r="AI64" s="67"/>
      <c r="AJ64" s="211">
        <f>SUM(AJ62:AJ63)</f>
        <v>288901</v>
      </c>
      <c r="AK64" s="183"/>
    </row>
    <row r="65" spans="1:37" ht="30" customHeight="1" thickBot="1" x14ac:dyDescent="0.25">
      <c r="A65" s="12" t="s">
        <v>22</v>
      </c>
      <c r="B65" s="20"/>
      <c r="C65" s="5"/>
      <c r="D65" s="27"/>
      <c r="E65" s="57">
        <v>0</v>
      </c>
      <c r="F65" s="42">
        <v>0</v>
      </c>
      <c r="G65" s="176">
        <f>F65+E65</f>
        <v>0</v>
      </c>
      <c r="H65" s="6"/>
      <c r="I65" s="38"/>
      <c r="J65" s="39"/>
      <c r="K65" s="42">
        <v>0</v>
      </c>
      <c r="L65" s="42">
        <v>0</v>
      </c>
      <c r="M65" s="176">
        <f>L65+K65</f>
        <v>0</v>
      </c>
      <c r="N65" s="6"/>
      <c r="O65" s="53"/>
      <c r="P65" s="54"/>
      <c r="Q65" s="57">
        <v>0</v>
      </c>
      <c r="R65" s="42">
        <v>0</v>
      </c>
      <c r="S65" s="176">
        <f>R65+Q65</f>
        <v>0</v>
      </c>
      <c r="T65" s="6"/>
      <c r="U65" s="38"/>
      <c r="V65" s="39"/>
      <c r="W65" s="34">
        <f t="shared" ref="W65:X65" si="47">K65+Q65</f>
        <v>0</v>
      </c>
      <c r="X65" s="34">
        <f t="shared" si="47"/>
        <v>0</v>
      </c>
      <c r="Y65" s="176">
        <f>X65+W65</f>
        <v>0</v>
      </c>
      <c r="Z65" s="6"/>
      <c r="AA65" s="38"/>
      <c r="AB65" s="39"/>
      <c r="AC65" s="42"/>
      <c r="AD65" s="42"/>
      <c r="AE65" s="192"/>
      <c r="AF65" s="6"/>
      <c r="AG65" s="53"/>
      <c r="AH65" s="54"/>
      <c r="AI65" s="57"/>
      <c r="AJ65" s="42"/>
      <c r="AK65" s="165"/>
    </row>
    <row r="66" spans="1:37" ht="16.5" customHeight="1" thickBot="1" x14ac:dyDescent="0.25">
      <c r="A66" s="7" t="s">
        <v>23</v>
      </c>
      <c r="B66" s="21"/>
      <c r="C66" s="1"/>
      <c r="D66" s="28"/>
      <c r="E66" s="55">
        <f>E65+E64</f>
        <v>951179</v>
      </c>
      <c r="F66" s="55">
        <f>F65+F64</f>
        <v>900219</v>
      </c>
      <c r="G66" s="177">
        <f>F66+E66</f>
        <v>1851398</v>
      </c>
      <c r="H66" s="1"/>
      <c r="I66" s="40"/>
      <c r="J66" s="41"/>
      <c r="K66" s="55">
        <f>K65+K64</f>
        <v>0</v>
      </c>
      <c r="L66" s="55">
        <f>L65+L64</f>
        <v>7798</v>
      </c>
      <c r="M66" s="177">
        <f>L66+K66</f>
        <v>7798</v>
      </c>
      <c r="N66" s="1"/>
      <c r="O66" s="55"/>
      <c r="P66" s="56"/>
      <c r="Q66" s="55">
        <f>Q65+Q64</f>
        <v>259229</v>
      </c>
      <c r="R66" s="55">
        <f>R65+R64</f>
        <v>324510</v>
      </c>
      <c r="S66" s="177">
        <f>R66+Q66</f>
        <v>583739</v>
      </c>
      <c r="T66" s="1"/>
      <c r="U66" s="40"/>
      <c r="V66" s="41"/>
      <c r="W66" s="55">
        <f>W65+W64</f>
        <v>259229</v>
      </c>
      <c r="X66" s="55">
        <f>X65+X64</f>
        <v>332308</v>
      </c>
      <c r="Y66" s="177">
        <f>X66+W66</f>
        <v>591537</v>
      </c>
      <c r="Z66" s="1"/>
      <c r="AA66" s="40"/>
      <c r="AB66" s="41"/>
      <c r="AC66" s="40"/>
      <c r="AD66" s="40"/>
      <c r="AE66" s="193"/>
      <c r="AF66" s="1"/>
      <c r="AG66" s="55"/>
      <c r="AH66" s="56"/>
      <c r="AI66" s="55"/>
      <c r="AJ66" s="40"/>
      <c r="AK66" s="166"/>
    </row>
    <row r="67" spans="1:37" ht="29.25" thickBot="1" x14ac:dyDescent="0.25">
      <c r="A67" s="11" t="s">
        <v>16</v>
      </c>
      <c r="B67" s="22"/>
      <c r="C67" s="8"/>
      <c r="D67" s="29"/>
      <c r="E67" s="59"/>
      <c r="F67" s="44"/>
      <c r="G67" s="178"/>
      <c r="H67" s="9"/>
      <c r="I67" s="43"/>
      <c r="J67" s="44"/>
      <c r="K67" s="44"/>
      <c r="L67" s="44"/>
      <c r="M67" s="178"/>
      <c r="N67" s="9"/>
      <c r="O67" s="58"/>
      <c r="P67" s="59"/>
      <c r="Q67" s="59"/>
      <c r="R67" s="44"/>
      <c r="S67" s="178"/>
      <c r="T67" s="9"/>
      <c r="U67" s="43"/>
      <c r="V67" s="44"/>
      <c r="W67" s="34">
        <f t="shared" ref="W67:X67" si="48">K67+Q67</f>
        <v>0</v>
      </c>
      <c r="X67" s="34">
        <f t="shared" si="48"/>
        <v>0</v>
      </c>
      <c r="Y67" s="178"/>
      <c r="Z67" s="9"/>
      <c r="AA67" s="43"/>
      <c r="AB67" s="44"/>
      <c r="AC67" s="44"/>
      <c r="AD67" s="43"/>
      <c r="AE67" s="194"/>
      <c r="AF67" s="9"/>
      <c r="AG67" s="58"/>
      <c r="AH67" s="59"/>
      <c r="AI67" s="59"/>
      <c r="AJ67" s="43"/>
      <c r="AK67" s="197"/>
    </row>
    <row r="68" spans="1:37" ht="16.5" customHeight="1" thickBot="1" x14ac:dyDescent="0.25">
      <c r="A68" s="7" t="s">
        <v>8</v>
      </c>
      <c r="B68" s="21"/>
      <c r="C68" s="1"/>
      <c r="D68" s="28"/>
      <c r="E68" s="55">
        <f>E67+E66</f>
        <v>951179</v>
      </c>
      <c r="F68" s="55">
        <f>F67+F66</f>
        <v>900219</v>
      </c>
      <c r="G68" s="66">
        <f>F68+E68</f>
        <v>1851398</v>
      </c>
      <c r="H68" s="1"/>
      <c r="I68" s="40"/>
      <c r="J68" s="41"/>
      <c r="K68" s="55">
        <f>K67+K66</f>
        <v>0</v>
      </c>
      <c r="L68" s="55">
        <f>L67+L66</f>
        <v>7798</v>
      </c>
      <c r="M68" s="66">
        <f>L68+K68</f>
        <v>7798</v>
      </c>
      <c r="N68" s="1"/>
      <c r="O68" s="55"/>
      <c r="P68" s="56"/>
      <c r="Q68" s="55">
        <f>Q67+Q66</f>
        <v>259229</v>
      </c>
      <c r="R68" s="55">
        <f>R67+R66</f>
        <v>324510</v>
      </c>
      <c r="S68" s="66">
        <f>R68+Q68</f>
        <v>583739</v>
      </c>
      <c r="T68" s="1"/>
      <c r="U68" s="40"/>
      <c r="V68" s="41"/>
      <c r="W68" s="55">
        <f>W67+W66</f>
        <v>259229</v>
      </c>
      <c r="X68" s="55">
        <f>X67+X66</f>
        <v>332308</v>
      </c>
      <c r="Y68" s="66">
        <f>X68+W68</f>
        <v>591537</v>
      </c>
      <c r="Z68" s="1"/>
      <c r="AA68" s="40"/>
      <c r="AB68" s="41"/>
      <c r="AC68" s="40"/>
      <c r="AD68" s="40"/>
      <c r="AE68" s="195"/>
      <c r="AF68" s="1"/>
      <c r="AG68" s="55"/>
      <c r="AH68" s="56"/>
      <c r="AI68" s="55"/>
      <c r="AJ68" s="40"/>
      <c r="AK68" s="154"/>
    </row>
    <row r="70" spans="1:37" ht="66.75" customHeight="1" x14ac:dyDescent="0.2">
      <c r="A70" s="241" t="s">
        <v>25</v>
      </c>
      <c r="B70" s="241"/>
      <c r="C70" s="241"/>
      <c r="D70" s="241"/>
      <c r="E70" s="241"/>
      <c r="F70" s="241"/>
      <c r="G70" s="241"/>
      <c r="H70" s="241"/>
      <c r="I70" s="241"/>
      <c r="J70" s="241"/>
      <c r="K70" s="241"/>
      <c r="L70" s="241"/>
      <c r="M70" s="241"/>
    </row>
    <row r="71" spans="1:37" ht="18" customHeight="1" x14ac:dyDescent="0.2">
      <c r="A71" s="237" t="s">
        <v>17</v>
      </c>
      <c r="B71" s="237"/>
      <c r="C71" s="237"/>
      <c r="D71" s="237"/>
      <c r="E71" s="237"/>
      <c r="F71" s="237"/>
      <c r="G71" s="237"/>
      <c r="H71" s="237"/>
      <c r="I71" s="237"/>
      <c r="J71" s="237"/>
      <c r="K71" s="237"/>
      <c r="L71" s="237"/>
      <c r="M71" s="237"/>
    </row>
    <row r="72" spans="1:37" ht="33.75" customHeight="1" x14ac:dyDescent="0.2">
      <c r="A72" s="237" t="s">
        <v>30</v>
      </c>
      <c r="B72" s="237"/>
      <c r="C72" s="237"/>
      <c r="D72" s="237"/>
      <c r="E72" s="237"/>
      <c r="F72" s="237"/>
      <c r="G72" s="237"/>
      <c r="H72" s="237"/>
      <c r="I72" s="237"/>
      <c r="J72" s="237"/>
      <c r="K72" s="237"/>
      <c r="L72" s="237"/>
      <c r="M72" s="237"/>
    </row>
    <row r="73" spans="1:37" ht="23.25" customHeight="1" x14ac:dyDescent="0.2">
      <c r="A73" s="237" t="s">
        <v>28</v>
      </c>
      <c r="B73" s="237"/>
      <c r="C73" s="237"/>
      <c r="D73" s="237"/>
      <c r="E73" s="237"/>
      <c r="F73" s="237"/>
      <c r="G73" s="237"/>
      <c r="H73" s="237"/>
      <c r="I73" s="237"/>
      <c r="J73" s="237"/>
      <c r="K73" s="237"/>
      <c r="L73" s="237"/>
      <c r="M73" s="237"/>
    </row>
    <row r="74" spans="1:37" ht="90" customHeight="1" x14ac:dyDescent="0.2">
      <c r="A74" s="238" t="s">
        <v>34</v>
      </c>
      <c r="B74" s="238"/>
      <c r="C74" s="238"/>
      <c r="D74" s="238"/>
      <c r="E74" s="238"/>
      <c r="F74" s="238"/>
      <c r="G74" s="238"/>
      <c r="H74" s="238"/>
      <c r="I74" s="238"/>
      <c r="J74" s="238"/>
      <c r="K74" s="238"/>
      <c r="L74" s="238"/>
      <c r="M74" s="238"/>
      <c r="V74" s="70" t="s">
        <v>38</v>
      </c>
      <c r="AB74" s="70" t="s">
        <v>38</v>
      </c>
    </row>
    <row r="75" spans="1:37" ht="36.75" customHeight="1" x14ac:dyDescent="0.2">
      <c r="A75" s="237" t="s">
        <v>10</v>
      </c>
      <c r="B75" s="237"/>
      <c r="C75" s="237"/>
      <c r="D75" s="237"/>
      <c r="E75" s="237"/>
      <c r="F75" s="237"/>
      <c r="G75" s="237"/>
      <c r="H75" s="237"/>
      <c r="I75" s="237"/>
      <c r="J75" s="237"/>
      <c r="K75" s="237"/>
      <c r="L75" s="237"/>
      <c r="M75" s="237"/>
    </row>
    <row r="76" spans="1:37" x14ac:dyDescent="0.2">
      <c r="A76" s="237" t="s">
        <v>18</v>
      </c>
      <c r="B76" s="237"/>
      <c r="C76" s="237"/>
      <c r="D76" s="237"/>
      <c r="E76" s="237"/>
      <c r="F76" s="237"/>
      <c r="G76" s="237"/>
      <c r="H76" s="237"/>
      <c r="I76" s="237"/>
      <c r="J76" s="237"/>
      <c r="K76" s="237"/>
      <c r="L76" s="237"/>
      <c r="M76" s="237"/>
    </row>
    <row r="77" spans="1:37" ht="18" customHeight="1" x14ac:dyDescent="0.2">
      <c r="A77" s="237" t="s">
        <v>19</v>
      </c>
      <c r="B77" s="237"/>
      <c r="C77" s="237"/>
      <c r="D77" s="237"/>
      <c r="E77" s="237"/>
      <c r="F77" s="237"/>
      <c r="G77" s="237"/>
      <c r="H77" s="237"/>
      <c r="I77" s="237"/>
      <c r="J77" s="237"/>
      <c r="K77" s="237"/>
      <c r="L77" s="237"/>
      <c r="M77" s="237"/>
    </row>
    <row r="78" spans="1:37" x14ac:dyDescent="0.2">
      <c r="A78" s="240" t="s">
        <v>11</v>
      </c>
      <c r="B78" s="240"/>
      <c r="C78" s="240"/>
      <c r="D78" s="240"/>
      <c r="E78" s="240"/>
      <c r="F78" s="240"/>
      <c r="G78" s="240"/>
      <c r="H78" s="240"/>
      <c r="I78" s="240"/>
      <c r="J78" s="240"/>
      <c r="K78" s="240"/>
      <c r="L78" s="240"/>
      <c r="M78" s="240"/>
    </row>
    <row r="79" spans="1:37" ht="20.25" customHeight="1" x14ac:dyDescent="0.2">
      <c r="A79" s="240" t="s">
        <v>12</v>
      </c>
      <c r="B79" s="240"/>
      <c r="C79" s="240"/>
      <c r="D79" s="240"/>
      <c r="E79" s="240"/>
      <c r="F79" s="240"/>
      <c r="G79" s="240"/>
      <c r="H79" s="240"/>
      <c r="I79" s="240"/>
      <c r="J79" s="240"/>
      <c r="K79" s="240"/>
      <c r="L79" s="240"/>
      <c r="M79" s="240"/>
    </row>
    <row r="80" spans="1:37" ht="57" customHeight="1" x14ac:dyDescent="0.2">
      <c r="A80" s="238" t="s">
        <v>26</v>
      </c>
      <c r="B80" s="238"/>
      <c r="C80" s="238"/>
      <c r="D80" s="238"/>
      <c r="E80" s="238"/>
      <c r="F80" s="238"/>
      <c r="G80" s="238"/>
      <c r="H80" s="238"/>
      <c r="I80" s="238"/>
      <c r="J80" s="238"/>
      <c r="K80" s="238"/>
      <c r="L80" s="238"/>
      <c r="M80" s="238"/>
    </row>
    <row r="81" spans="1:37" ht="39.75" customHeight="1" x14ac:dyDescent="0.2">
      <c r="A81" s="238" t="s">
        <v>35</v>
      </c>
      <c r="B81" s="238"/>
      <c r="C81" s="238"/>
      <c r="D81" s="238"/>
      <c r="E81" s="238"/>
      <c r="F81" s="238"/>
      <c r="G81" s="238"/>
      <c r="H81" s="238"/>
      <c r="I81" s="238"/>
      <c r="J81" s="238"/>
      <c r="K81" s="238"/>
      <c r="L81" s="238"/>
      <c r="M81" s="238"/>
    </row>
    <row r="82" spans="1:37" ht="48" customHeight="1" x14ac:dyDescent="0.2">
      <c r="A82" s="238" t="s">
        <v>31</v>
      </c>
      <c r="B82" s="238"/>
      <c r="C82" s="238"/>
      <c r="D82" s="238"/>
      <c r="E82" s="238"/>
      <c r="F82" s="238"/>
      <c r="G82" s="238"/>
      <c r="H82" s="238"/>
      <c r="I82" s="238"/>
      <c r="J82" s="238"/>
      <c r="K82" s="238"/>
      <c r="L82" s="238"/>
      <c r="M82" s="238"/>
    </row>
    <row r="83" spans="1:37" ht="67.5" customHeight="1" x14ac:dyDescent="0.2">
      <c r="A83" s="238" t="s">
        <v>29</v>
      </c>
      <c r="B83" s="238"/>
      <c r="C83" s="238"/>
      <c r="D83" s="238"/>
      <c r="E83" s="238"/>
      <c r="F83" s="238"/>
      <c r="G83" s="238"/>
      <c r="H83" s="238"/>
      <c r="I83" s="238"/>
      <c r="J83" s="238"/>
      <c r="K83" s="238"/>
      <c r="L83" s="238"/>
      <c r="M83" s="238"/>
    </row>
    <row r="84" spans="1:37" ht="25.5" customHeight="1" x14ac:dyDescent="0.2">
      <c r="A84" s="239" t="s">
        <v>20</v>
      </c>
      <c r="B84" s="239"/>
      <c r="C84" s="239"/>
      <c r="D84" s="239"/>
      <c r="E84" s="239"/>
      <c r="F84" s="239"/>
      <c r="G84" s="239"/>
      <c r="H84" s="239"/>
      <c r="I84" s="239"/>
      <c r="J84" s="239"/>
      <c r="K84" s="239"/>
      <c r="L84" s="239"/>
      <c r="M84" s="239"/>
    </row>
    <row r="94" spans="1:37" x14ac:dyDescent="0.2">
      <c r="C94" s="236"/>
      <c r="D94" s="30"/>
      <c r="E94" s="61"/>
      <c r="F94" s="45"/>
      <c r="G94" s="61"/>
      <c r="H94" s="236"/>
      <c r="I94" s="45"/>
      <c r="J94" s="45"/>
      <c r="K94" s="45"/>
      <c r="L94" s="45"/>
      <c r="M94" s="45"/>
      <c r="N94" s="236"/>
      <c r="O94" s="61"/>
      <c r="P94" s="61"/>
      <c r="Q94" s="61"/>
      <c r="R94" s="45"/>
      <c r="S94" s="61"/>
      <c r="T94" s="236"/>
      <c r="U94" s="45"/>
      <c r="V94" s="45"/>
      <c r="W94" s="45"/>
      <c r="X94" s="45"/>
      <c r="Y94" s="236"/>
      <c r="Z94" s="236"/>
      <c r="AA94" s="45"/>
      <c r="AB94" s="45"/>
      <c r="AC94" s="45"/>
      <c r="AD94" s="45"/>
      <c r="AE94" s="236"/>
      <c r="AF94" s="236"/>
      <c r="AG94" s="61"/>
      <c r="AH94" s="61"/>
      <c r="AI94" s="61"/>
      <c r="AJ94" s="45"/>
      <c r="AK94" s="61"/>
    </row>
    <row r="95" spans="1:37" x14ac:dyDescent="0.2">
      <c r="C95" s="236"/>
      <c r="D95" s="30"/>
      <c r="E95" s="61"/>
      <c r="F95" s="45"/>
      <c r="G95" s="61"/>
      <c r="H95" s="236"/>
      <c r="I95" s="45"/>
      <c r="J95" s="45"/>
      <c r="K95" s="45"/>
      <c r="L95" s="45"/>
      <c r="M95" s="45"/>
      <c r="N95" s="236"/>
      <c r="O95" s="61"/>
      <c r="P95" s="61"/>
      <c r="Q95" s="61"/>
      <c r="R95" s="45"/>
      <c r="S95" s="61"/>
      <c r="T95" s="236"/>
      <c r="U95" s="45"/>
      <c r="V95" s="45"/>
      <c r="W95" s="45"/>
      <c r="X95" s="45"/>
      <c r="Y95" s="236"/>
      <c r="Z95" s="236"/>
      <c r="AA95" s="45"/>
      <c r="AB95" s="45"/>
      <c r="AC95" s="45"/>
      <c r="AD95" s="45"/>
      <c r="AE95" s="236"/>
      <c r="AF95" s="236"/>
      <c r="AG95" s="61"/>
      <c r="AH95" s="61"/>
      <c r="AI95" s="61"/>
      <c r="AJ95" s="45"/>
      <c r="AK95" s="61"/>
    </row>
    <row r="96" spans="1:37" x14ac:dyDescent="0.2">
      <c r="C96" s="236"/>
      <c r="D96" s="30"/>
      <c r="E96" s="61"/>
      <c r="F96" s="45"/>
      <c r="G96" s="61"/>
      <c r="H96" s="236"/>
      <c r="I96" s="45"/>
      <c r="J96" s="45"/>
      <c r="K96" s="45"/>
      <c r="L96" s="45"/>
      <c r="M96" s="45"/>
      <c r="N96" s="236"/>
      <c r="O96" s="61"/>
      <c r="P96" s="61"/>
      <c r="Q96" s="61"/>
      <c r="R96" s="45"/>
      <c r="S96" s="61"/>
      <c r="T96" s="236"/>
      <c r="U96" s="45"/>
      <c r="V96" s="45"/>
      <c r="W96" s="45"/>
      <c r="X96" s="45"/>
      <c r="Y96" s="236"/>
      <c r="Z96" s="236"/>
      <c r="AA96" s="45"/>
      <c r="AB96" s="45"/>
      <c r="AC96" s="45"/>
      <c r="AD96" s="45"/>
      <c r="AE96" s="236"/>
      <c r="AF96" s="236"/>
      <c r="AG96" s="61"/>
      <c r="AH96" s="61"/>
      <c r="AI96" s="61"/>
      <c r="AJ96" s="45"/>
      <c r="AK96" s="61"/>
    </row>
    <row r="97" spans="3:37" x14ac:dyDescent="0.2">
      <c r="C97" s="236"/>
      <c r="D97" s="30"/>
      <c r="E97" s="61"/>
      <c r="F97" s="45"/>
      <c r="G97" s="61"/>
      <c r="H97" s="236"/>
      <c r="I97" s="45"/>
      <c r="J97" s="45"/>
      <c r="K97" s="45"/>
      <c r="L97" s="45"/>
      <c r="M97" s="45"/>
      <c r="N97" s="236"/>
      <c r="O97" s="61"/>
      <c r="P97" s="61"/>
      <c r="Q97" s="61"/>
      <c r="R97" s="45"/>
      <c r="S97" s="61"/>
      <c r="T97" s="236"/>
      <c r="U97" s="45"/>
      <c r="V97" s="45"/>
      <c r="W97" s="45"/>
      <c r="X97" s="45"/>
      <c r="Y97" s="236"/>
      <c r="Z97" s="236"/>
      <c r="AA97" s="45"/>
      <c r="AB97" s="45"/>
      <c r="AC97" s="45"/>
      <c r="AD97" s="45"/>
      <c r="AE97" s="236"/>
      <c r="AF97" s="236"/>
      <c r="AG97" s="61"/>
      <c r="AH97" s="61"/>
      <c r="AI97" s="61"/>
      <c r="AJ97" s="45"/>
      <c r="AK97" s="61"/>
    </row>
    <row r="98" spans="3:37" x14ac:dyDescent="0.2">
      <c r="C98" s="236"/>
      <c r="D98" s="30"/>
      <c r="E98" s="61"/>
      <c r="F98" s="45"/>
      <c r="G98" s="61"/>
      <c r="H98" s="236"/>
      <c r="I98" s="45"/>
      <c r="J98" s="45"/>
      <c r="K98" s="45"/>
      <c r="L98" s="45"/>
      <c r="M98" s="45"/>
      <c r="N98" s="236"/>
      <c r="O98" s="61"/>
      <c r="P98" s="61"/>
      <c r="Q98" s="61"/>
      <c r="R98" s="45"/>
      <c r="S98" s="61"/>
      <c r="T98" s="236"/>
      <c r="U98" s="45"/>
      <c r="V98" s="45"/>
      <c r="W98" s="45"/>
      <c r="X98" s="45"/>
      <c r="Y98" s="236"/>
      <c r="Z98" s="236"/>
      <c r="AA98" s="45"/>
      <c r="AB98" s="45"/>
      <c r="AC98" s="45"/>
      <c r="AD98" s="45"/>
      <c r="AE98" s="236"/>
      <c r="AF98" s="236"/>
      <c r="AG98" s="61"/>
      <c r="AH98" s="61"/>
      <c r="AI98" s="61"/>
      <c r="AJ98" s="45"/>
      <c r="AK98" s="61"/>
    </row>
    <row r="99" spans="3:37" x14ac:dyDescent="0.2">
      <c r="C99" s="236"/>
      <c r="D99" s="30"/>
      <c r="E99" s="61"/>
      <c r="F99" s="45"/>
      <c r="G99" s="61"/>
      <c r="H99" s="236"/>
      <c r="I99" s="45"/>
      <c r="J99" s="45"/>
      <c r="K99" s="45"/>
      <c r="L99" s="45"/>
      <c r="M99" s="45"/>
      <c r="N99" s="236"/>
      <c r="O99" s="61"/>
      <c r="P99" s="61"/>
      <c r="Q99" s="61"/>
      <c r="R99" s="45"/>
      <c r="S99" s="61"/>
      <c r="T99" s="236"/>
      <c r="U99" s="45"/>
      <c r="V99" s="45"/>
      <c r="W99" s="45"/>
      <c r="X99" s="45"/>
      <c r="Y99" s="236"/>
      <c r="Z99" s="236"/>
      <c r="AA99" s="45"/>
      <c r="AB99" s="45"/>
      <c r="AC99" s="45"/>
      <c r="AD99" s="45"/>
      <c r="AE99" s="236"/>
      <c r="AF99" s="236"/>
      <c r="AG99" s="61"/>
      <c r="AH99" s="61"/>
      <c r="AI99" s="61"/>
      <c r="AJ99" s="45"/>
      <c r="AK99" s="61"/>
    </row>
    <row r="100" spans="3:37" x14ac:dyDescent="0.2">
      <c r="C100" s="236"/>
      <c r="D100" s="30"/>
      <c r="E100" s="61"/>
      <c r="F100" s="45"/>
      <c r="G100" s="61"/>
      <c r="H100" s="236"/>
      <c r="I100" s="45"/>
      <c r="J100" s="45"/>
      <c r="K100" s="45"/>
      <c r="L100" s="45"/>
      <c r="M100" s="45"/>
      <c r="N100" s="236"/>
      <c r="O100" s="61"/>
      <c r="P100" s="61"/>
      <c r="Q100" s="61"/>
      <c r="R100" s="45"/>
      <c r="S100" s="61"/>
      <c r="T100" s="236"/>
      <c r="U100" s="45"/>
      <c r="V100" s="45"/>
      <c r="W100" s="45"/>
      <c r="X100" s="45"/>
      <c r="Y100" s="236"/>
      <c r="Z100" s="236"/>
      <c r="AA100" s="45"/>
      <c r="AB100" s="45"/>
      <c r="AC100" s="45"/>
      <c r="AD100" s="45"/>
      <c r="AE100" s="236"/>
      <c r="AF100" s="236"/>
      <c r="AG100" s="61"/>
      <c r="AH100" s="61"/>
      <c r="AI100" s="61"/>
      <c r="AJ100" s="45"/>
      <c r="AK100" s="61"/>
    </row>
    <row r="101" spans="3:37" x14ac:dyDescent="0.2">
      <c r="C101" s="236"/>
      <c r="D101" s="30"/>
      <c r="E101" s="61"/>
      <c r="F101" s="45"/>
      <c r="G101" s="61"/>
      <c r="H101" s="236"/>
      <c r="I101" s="45"/>
      <c r="J101" s="45"/>
      <c r="K101" s="45"/>
      <c r="L101" s="45"/>
      <c r="M101" s="45"/>
      <c r="N101" s="236"/>
      <c r="O101" s="61"/>
      <c r="P101" s="61"/>
      <c r="Q101" s="61"/>
      <c r="R101" s="45"/>
      <c r="S101" s="61"/>
      <c r="T101" s="236"/>
      <c r="U101" s="45"/>
      <c r="V101" s="45"/>
      <c r="W101" s="45"/>
      <c r="X101" s="45"/>
      <c r="Y101" s="236"/>
      <c r="Z101" s="236"/>
      <c r="AA101" s="45"/>
      <c r="AB101" s="45"/>
      <c r="AC101" s="45"/>
      <c r="AD101" s="45"/>
      <c r="AE101" s="236"/>
      <c r="AF101" s="236"/>
      <c r="AG101" s="61"/>
      <c r="AH101" s="61"/>
      <c r="AI101" s="61"/>
      <c r="AJ101" s="45"/>
      <c r="AK101" s="61"/>
    </row>
    <row r="102" spans="3:37" x14ac:dyDescent="0.2">
      <c r="C102" s="236"/>
      <c r="D102" s="30"/>
      <c r="E102" s="61"/>
      <c r="F102" s="45"/>
      <c r="G102" s="61"/>
      <c r="H102" s="236"/>
      <c r="I102" s="45"/>
      <c r="J102" s="45"/>
      <c r="K102" s="45"/>
      <c r="L102" s="45"/>
      <c r="M102" s="45"/>
      <c r="N102" s="236"/>
      <c r="O102" s="61"/>
      <c r="P102" s="61"/>
      <c r="Q102" s="61"/>
      <c r="R102" s="45"/>
      <c r="S102" s="61"/>
      <c r="T102" s="236"/>
      <c r="U102" s="45"/>
      <c r="V102" s="45"/>
      <c r="W102" s="45"/>
      <c r="X102" s="45"/>
      <c r="Y102" s="236"/>
      <c r="Z102" s="236"/>
      <c r="AA102" s="45"/>
      <c r="AB102" s="45"/>
      <c r="AC102" s="45"/>
      <c r="AD102" s="45"/>
      <c r="AE102" s="236"/>
      <c r="AF102" s="236"/>
      <c r="AG102" s="61"/>
      <c r="AH102" s="61"/>
      <c r="AI102" s="61"/>
      <c r="AJ102" s="45"/>
      <c r="AK102" s="61"/>
    </row>
    <row r="103" spans="3:37" x14ac:dyDescent="0.2">
      <c r="C103" s="236"/>
      <c r="D103" s="30"/>
      <c r="E103" s="61"/>
      <c r="F103" s="45"/>
      <c r="G103" s="61"/>
      <c r="H103" s="236"/>
      <c r="I103" s="45"/>
      <c r="J103" s="45"/>
      <c r="K103" s="45"/>
      <c r="L103" s="45"/>
      <c r="M103" s="45"/>
      <c r="N103" s="236"/>
      <c r="O103" s="61"/>
      <c r="P103" s="61"/>
      <c r="Q103" s="61"/>
      <c r="R103" s="45"/>
      <c r="S103" s="61"/>
      <c r="T103" s="236"/>
      <c r="U103" s="45"/>
      <c r="V103" s="45"/>
      <c r="W103" s="45"/>
      <c r="X103" s="45"/>
      <c r="Y103" s="236"/>
      <c r="Z103" s="236"/>
      <c r="AA103" s="45"/>
      <c r="AB103" s="45"/>
      <c r="AC103" s="45"/>
      <c r="AD103" s="45"/>
      <c r="AE103" s="236"/>
      <c r="AF103" s="236"/>
      <c r="AG103" s="61"/>
      <c r="AH103" s="61"/>
      <c r="AI103" s="61"/>
      <c r="AJ103" s="45"/>
      <c r="AK103" s="61"/>
    </row>
    <row r="104" spans="3:37" x14ac:dyDescent="0.2">
      <c r="C104" s="236"/>
      <c r="D104" s="30"/>
      <c r="E104" s="61"/>
      <c r="F104" s="45"/>
      <c r="G104" s="61"/>
      <c r="H104" s="236"/>
      <c r="I104" s="45"/>
      <c r="J104" s="45"/>
      <c r="K104" s="45"/>
      <c r="L104" s="45"/>
      <c r="M104" s="45"/>
      <c r="N104" s="236"/>
      <c r="O104" s="61"/>
      <c r="P104" s="61"/>
      <c r="Q104" s="61"/>
      <c r="R104" s="45"/>
      <c r="S104" s="61"/>
      <c r="T104" s="236"/>
      <c r="U104" s="45"/>
      <c r="V104" s="45"/>
      <c r="W104" s="45"/>
      <c r="X104" s="45"/>
      <c r="Y104" s="236"/>
      <c r="Z104" s="236"/>
      <c r="AA104" s="45"/>
      <c r="AB104" s="45"/>
      <c r="AC104" s="45"/>
      <c r="AD104" s="45"/>
      <c r="AE104" s="236"/>
      <c r="AF104" s="236"/>
      <c r="AG104" s="61"/>
      <c r="AH104" s="61"/>
      <c r="AI104" s="61"/>
      <c r="AJ104" s="45"/>
      <c r="AK104" s="61"/>
    </row>
    <row r="105" spans="3:37" x14ac:dyDescent="0.2">
      <c r="C105" s="236"/>
      <c r="D105" s="30"/>
      <c r="E105" s="61"/>
      <c r="F105" s="45"/>
      <c r="G105" s="61"/>
      <c r="H105" s="236"/>
      <c r="I105" s="45"/>
      <c r="J105" s="45"/>
      <c r="K105" s="45"/>
      <c r="L105" s="45"/>
      <c r="M105" s="45"/>
      <c r="N105" s="236"/>
      <c r="O105" s="61"/>
      <c r="P105" s="61"/>
      <c r="Q105" s="61"/>
      <c r="R105" s="45"/>
      <c r="S105" s="61"/>
      <c r="T105" s="236"/>
      <c r="U105" s="45"/>
      <c r="V105" s="45"/>
      <c r="W105" s="45"/>
      <c r="X105" s="45"/>
      <c r="Y105" s="236"/>
      <c r="Z105" s="236"/>
      <c r="AA105" s="45"/>
      <c r="AB105" s="45"/>
      <c r="AC105" s="45"/>
      <c r="AD105" s="45"/>
      <c r="AE105" s="236"/>
      <c r="AF105" s="236"/>
      <c r="AG105" s="61"/>
      <c r="AH105" s="61"/>
      <c r="AI105" s="61"/>
      <c r="AJ105" s="45"/>
      <c r="AK105" s="61"/>
    </row>
    <row r="106" spans="3:37" x14ac:dyDescent="0.2">
      <c r="C106" s="236"/>
      <c r="D106" s="30"/>
      <c r="E106" s="61"/>
      <c r="F106" s="45"/>
      <c r="G106" s="61"/>
      <c r="H106" s="236"/>
      <c r="I106" s="45"/>
      <c r="J106" s="45"/>
      <c r="K106" s="45"/>
      <c r="L106" s="45"/>
      <c r="M106" s="45"/>
      <c r="N106" s="236"/>
      <c r="O106" s="61"/>
      <c r="P106" s="61"/>
      <c r="Q106" s="61"/>
      <c r="R106" s="45"/>
      <c r="S106" s="61"/>
      <c r="T106" s="236"/>
      <c r="U106" s="45"/>
      <c r="V106" s="45"/>
      <c r="W106" s="45"/>
      <c r="X106" s="45"/>
      <c r="Y106" s="236"/>
      <c r="Z106" s="236"/>
      <c r="AA106" s="45"/>
      <c r="AB106" s="45"/>
      <c r="AC106" s="45"/>
      <c r="AD106" s="45"/>
      <c r="AE106" s="236"/>
      <c r="AF106" s="236"/>
      <c r="AG106" s="61"/>
      <c r="AH106" s="61"/>
      <c r="AI106" s="61"/>
      <c r="AJ106" s="45"/>
      <c r="AK106" s="61"/>
    </row>
    <row r="107" spans="3:37" x14ac:dyDescent="0.2">
      <c r="C107" s="236"/>
      <c r="D107" s="30"/>
      <c r="E107" s="61"/>
      <c r="F107" s="45"/>
      <c r="G107" s="61"/>
      <c r="H107" s="236"/>
      <c r="I107" s="45"/>
      <c r="J107" s="45"/>
      <c r="K107" s="45"/>
      <c r="L107" s="45"/>
      <c r="M107" s="45"/>
      <c r="N107" s="236"/>
      <c r="O107" s="61"/>
      <c r="P107" s="61"/>
      <c r="Q107" s="61"/>
      <c r="R107" s="45"/>
      <c r="S107" s="61"/>
      <c r="T107" s="236"/>
      <c r="U107" s="45"/>
      <c r="V107" s="45"/>
      <c r="W107" s="45"/>
      <c r="X107" s="45"/>
      <c r="Y107" s="236"/>
      <c r="Z107" s="236"/>
      <c r="AA107" s="45"/>
      <c r="AB107" s="45"/>
      <c r="AC107" s="45"/>
      <c r="AD107" s="45"/>
      <c r="AE107" s="236"/>
      <c r="AF107" s="236"/>
      <c r="AG107" s="61"/>
      <c r="AH107" s="61"/>
      <c r="AI107" s="61"/>
      <c r="AJ107" s="45"/>
      <c r="AK107" s="61"/>
    </row>
    <row r="108" spans="3:37" x14ac:dyDescent="0.2">
      <c r="C108" s="236"/>
      <c r="D108" s="30"/>
      <c r="E108" s="61"/>
      <c r="F108" s="45"/>
      <c r="G108" s="61"/>
      <c r="H108" s="236"/>
      <c r="I108" s="45"/>
      <c r="J108" s="45"/>
      <c r="K108" s="45"/>
      <c r="L108" s="45"/>
      <c r="M108" s="45"/>
      <c r="N108" s="236"/>
      <c r="O108" s="61"/>
      <c r="P108" s="61"/>
      <c r="Q108" s="61"/>
      <c r="R108" s="45"/>
      <c r="S108" s="61"/>
      <c r="T108" s="236"/>
      <c r="U108" s="45"/>
      <c r="V108" s="45"/>
      <c r="W108" s="45"/>
      <c r="X108" s="45"/>
      <c r="Y108" s="236"/>
      <c r="Z108" s="236"/>
      <c r="AA108" s="45"/>
      <c r="AB108" s="45"/>
      <c r="AC108" s="45"/>
      <c r="AD108" s="45"/>
      <c r="AE108" s="236"/>
      <c r="AF108" s="236"/>
      <c r="AG108" s="61"/>
      <c r="AH108" s="61"/>
      <c r="AI108" s="61"/>
      <c r="AJ108" s="45"/>
      <c r="AK108" s="61"/>
    </row>
    <row r="109" spans="3:37" x14ac:dyDescent="0.2">
      <c r="C109" s="236"/>
      <c r="D109" s="30"/>
      <c r="E109" s="61"/>
      <c r="F109" s="45"/>
      <c r="G109" s="61"/>
      <c r="H109" s="236"/>
      <c r="I109" s="45"/>
      <c r="J109" s="45"/>
      <c r="K109" s="45"/>
      <c r="L109" s="45"/>
      <c r="M109" s="45"/>
      <c r="N109" s="236"/>
      <c r="O109" s="61"/>
      <c r="P109" s="61"/>
      <c r="Q109" s="61"/>
      <c r="R109" s="45"/>
      <c r="S109" s="61"/>
      <c r="T109" s="236"/>
      <c r="U109" s="45"/>
      <c r="V109" s="45"/>
      <c r="W109" s="45"/>
      <c r="X109" s="45"/>
      <c r="Y109" s="236"/>
      <c r="Z109" s="236"/>
      <c r="AA109" s="45"/>
      <c r="AB109" s="45"/>
      <c r="AC109" s="45"/>
      <c r="AD109" s="45"/>
      <c r="AE109" s="236"/>
      <c r="AF109" s="236"/>
      <c r="AG109" s="61"/>
      <c r="AH109" s="61"/>
      <c r="AI109" s="61"/>
      <c r="AJ109" s="45"/>
      <c r="AK109" s="61"/>
    </row>
    <row r="110" spans="3:37" x14ac:dyDescent="0.2">
      <c r="C110" s="236"/>
      <c r="D110" s="30"/>
      <c r="E110" s="61"/>
      <c r="F110" s="45"/>
      <c r="G110" s="61"/>
      <c r="H110" s="236"/>
      <c r="I110" s="45"/>
      <c r="J110" s="45"/>
      <c r="K110" s="45"/>
      <c r="L110" s="45"/>
      <c r="M110" s="45"/>
      <c r="N110" s="236"/>
      <c r="O110" s="61"/>
      <c r="P110" s="61"/>
      <c r="Q110" s="61"/>
      <c r="R110" s="45"/>
      <c r="S110" s="61"/>
      <c r="T110" s="236"/>
      <c r="U110" s="45"/>
      <c r="V110" s="45"/>
      <c r="W110" s="45"/>
      <c r="X110" s="45"/>
      <c r="Y110" s="236"/>
      <c r="Z110" s="236"/>
      <c r="AA110" s="45"/>
      <c r="AB110" s="45"/>
      <c r="AC110" s="45"/>
      <c r="AD110" s="45"/>
      <c r="AE110" s="236"/>
      <c r="AF110" s="236"/>
      <c r="AG110" s="61"/>
      <c r="AH110" s="61"/>
      <c r="AI110" s="61"/>
      <c r="AJ110" s="45"/>
      <c r="AK110" s="61"/>
    </row>
    <row r="111" spans="3:37" x14ac:dyDescent="0.2">
      <c r="C111" s="236"/>
      <c r="D111" s="30"/>
      <c r="E111" s="61"/>
      <c r="F111" s="45"/>
      <c r="G111" s="61"/>
      <c r="H111" s="236"/>
      <c r="I111" s="45"/>
      <c r="J111" s="45"/>
      <c r="K111" s="45"/>
      <c r="L111" s="45"/>
      <c r="M111" s="45"/>
      <c r="N111" s="236"/>
      <c r="O111" s="61"/>
      <c r="P111" s="61"/>
      <c r="Q111" s="61"/>
      <c r="R111" s="45"/>
      <c r="S111" s="61"/>
      <c r="T111" s="236"/>
      <c r="U111" s="45"/>
      <c r="V111" s="45"/>
      <c r="W111" s="45"/>
      <c r="X111" s="45"/>
      <c r="Y111" s="236"/>
      <c r="Z111" s="236"/>
      <c r="AA111" s="45"/>
      <c r="AB111" s="45"/>
      <c r="AC111" s="45"/>
      <c r="AD111" s="45"/>
      <c r="AE111" s="236"/>
      <c r="AF111" s="236"/>
      <c r="AG111" s="61"/>
      <c r="AH111" s="61"/>
      <c r="AI111" s="61"/>
      <c r="AJ111" s="45"/>
      <c r="AK111" s="61"/>
    </row>
    <row r="112" spans="3:37" x14ac:dyDescent="0.2">
      <c r="C112" s="236"/>
      <c r="D112" s="30"/>
      <c r="E112" s="61"/>
      <c r="F112" s="45"/>
      <c r="G112" s="61"/>
      <c r="H112" s="236"/>
      <c r="I112" s="45"/>
      <c r="J112" s="45"/>
      <c r="K112" s="45"/>
      <c r="L112" s="45"/>
      <c r="M112" s="45"/>
      <c r="N112" s="236"/>
      <c r="O112" s="61"/>
      <c r="P112" s="61"/>
      <c r="Q112" s="61"/>
      <c r="R112" s="45"/>
      <c r="S112" s="61"/>
      <c r="T112" s="236"/>
      <c r="U112" s="45"/>
      <c r="V112" s="45"/>
      <c r="W112" s="45"/>
      <c r="X112" s="45"/>
      <c r="Y112" s="236"/>
      <c r="Z112" s="236"/>
      <c r="AA112" s="45"/>
      <c r="AB112" s="45"/>
      <c r="AC112" s="45"/>
      <c r="AD112" s="45"/>
      <c r="AE112" s="236"/>
      <c r="AF112" s="236"/>
      <c r="AG112" s="61"/>
      <c r="AH112" s="61"/>
      <c r="AI112" s="61"/>
      <c r="AJ112" s="45"/>
      <c r="AK112" s="61"/>
    </row>
    <row r="113" spans="3:37" x14ac:dyDescent="0.2">
      <c r="C113" s="236"/>
      <c r="D113" s="30"/>
      <c r="E113" s="61"/>
      <c r="F113" s="45"/>
      <c r="G113" s="61"/>
      <c r="H113" s="236"/>
      <c r="I113" s="45"/>
      <c r="J113" s="45"/>
      <c r="K113" s="45"/>
      <c r="L113" s="45"/>
      <c r="M113" s="45"/>
      <c r="N113" s="236"/>
      <c r="O113" s="61"/>
      <c r="P113" s="61"/>
      <c r="Q113" s="61"/>
      <c r="R113" s="45"/>
      <c r="S113" s="61"/>
      <c r="T113" s="236"/>
      <c r="U113" s="45"/>
      <c r="V113" s="45"/>
      <c r="W113" s="45"/>
      <c r="X113" s="45"/>
      <c r="Y113" s="236"/>
      <c r="Z113" s="236"/>
      <c r="AA113" s="45"/>
      <c r="AB113" s="45"/>
      <c r="AC113" s="45"/>
      <c r="AD113" s="45"/>
      <c r="AE113" s="236"/>
      <c r="AF113" s="236"/>
      <c r="AG113" s="61"/>
      <c r="AH113" s="61"/>
      <c r="AI113" s="61"/>
      <c r="AJ113" s="45"/>
      <c r="AK113" s="61"/>
    </row>
    <row r="114" spans="3:37" x14ac:dyDescent="0.2">
      <c r="C114" s="236"/>
      <c r="D114" s="30"/>
      <c r="E114" s="61"/>
      <c r="F114" s="45"/>
      <c r="G114" s="61"/>
      <c r="H114" s="236"/>
      <c r="I114" s="45"/>
      <c r="J114" s="45"/>
      <c r="K114" s="45"/>
      <c r="L114" s="45"/>
      <c r="M114" s="45"/>
      <c r="N114" s="236"/>
      <c r="O114" s="61"/>
      <c r="P114" s="61"/>
      <c r="Q114" s="61"/>
      <c r="R114" s="45"/>
      <c r="S114" s="61"/>
      <c r="T114" s="236"/>
      <c r="U114" s="45"/>
      <c r="V114" s="45"/>
      <c r="W114" s="45"/>
      <c r="X114" s="45"/>
      <c r="Y114" s="236"/>
      <c r="Z114" s="236"/>
      <c r="AA114" s="45"/>
      <c r="AB114" s="45"/>
      <c r="AC114" s="45"/>
      <c r="AD114" s="45"/>
      <c r="AE114" s="236"/>
      <c r="AF114" s="236"/>
      <c r="AG114" s="61"/>
      <c r="AH114" s="61"/>
      <c r="AI114" s="61"/>
      <c r="AJ114" s="45"/>
      <c r="AK114" s="61"/>
    </row>
    <row r="115" spans="3:37" x14ac:dyDescent="0.2">
      <c r="C115" s="236"/>
      <c r="D115" s="30"/>
      <c r="E115" s="61"/>
      <c r="F115" s="45"/>
      <c r="G115" s="61"/>
      <c r="H115" s="236"/>
      <c r="I115" s="45"/>
      <c r="J115" s="45"/>
      <c r="K115" s="45"/>
      <c r="L115" s="45"/>
      <c r="M115" s="45"/>
      <c r="N115" s="236"/>
      <c r="O115" s="61"/>
      <c r="P115" s="61"/>
      <c r="Q115" s="61"/>
      <c r="R115" s="45"/>
      <c r="S115" s="61"/>
      <c r="T115" s="236"/>
      <c r="U115" s="45"/>
      <c r="V115" s="45"/>
      <c r="W115" s="45"/>
      <c r="X115" s="45"/>
      <c r="Y115" s="236"/>
      <c r="Z115" s="236"/>
      <c r="AA115" s="45"/>
      <c r="AB115" s="45"/>
      <c r="AC115" s="45"/>
      <c r="AD115" s="45"/>
      <c r="AE115" s="236"/>
      <c r="AF115" s="236"/>
      <c r="AG115" s="61"/>
      <c r="AH115" s="61"/>
      <c r="AI115" s="61"/>
      <c r="AJ115" s="45"/>
      <c r="AK115" s="61"/>
    </row>
    <row r="116" spans="3:37" x14ac:dyDescent="0.2">
      <c r="C116" s="236"/>
      <c r="D116" s="30"/>
      <c r="E116" s="61"/>
      <c r="F116" s="45"/>
      <c r="G116" s="61"/>
      <c r="H116" s="236"/>
      <c r="I116" s="45"/>
      <c r="J116" s="45"/>
      <c r="K116" s="45"/>
      <c r="L116" s="45"/>
      <c r="M116" s="45"/>
      <c r="N116" s="236"/>
      <c r="O116" s="61"/>
      <c r="P116" s="61"/>
      <c r="Q116" s="61"/>
      <c r="R116" s="45"/>
      <c r="S116" s="61"/>
      <c r="T116" s="236"/>
      <c r="U116" s="45"/>
      <c r="V116" s="45"/>
      <c r="W116" s="45"/>
      <c r="X116" s="45"/>
      <c r="Y116" s="236"/>
      <c r="Z116" s="236"/>
      <c r="AA116" s="45"/>
      <c r="AB116" s="45"/>
      <c r="AC116" s="45"/>
      <c r="AD116" s="45"/>
      <c r="AE116" s="236"/>
      <c r="AF116" s="236"/>
      <c r="AG116" s="61"/>
      <c r="AH116" s="61"/>
      <c r="AI116" s="61"/>
      <c r="AJ116" s="45"/>
      <c r="AK116" s="61"/>
    </row>
    <row r="117" spans="3:37" x14ac:dyDescent="0.2">
      <c r="C117" s="236"/>
      <c r="D117" s="30"/>
      <c r="E117" s="61"/>
      <c r="F117" s="45"/>
      <c r="G117" s="61"/>
      <c r="H117" s="236"/>
      <c r="I117" s="45"/>
      <c r="J117" s="45"/>
      <c r="K117" s="45"/>
      <c r="L117" s="45"/>
      <c r="M117" s="45"/>
      <c r="N117" s="236"/>
      <c r="O117" s="61"/>
      <c r="P117" s="61"/>
      <c r="Q117" s="61"/>
      <c r="R117" s="45"/>
      <c r="S117" s="61"/>
      <c r="T117" s="236"/>
      <c r="U117" s="45"/>
      <c r="V117" s="45"/>
      <c r="W117" s="45"/>
      <c r="X117" s="45"/>
      <c r="Y117" s="236"/>
      <c r="Z117" s="236"/>
      <c r="AA117" s="45"/>
      <c r="AB117" s="45"/>
      <c r="AC117" s="45"/>
      <c r="AD117" s="45"/>
      <c r="AE117" s="236"/>
      <c r="AF117" s="236"/>
      <c r="AG117" s="61"/>
      <c r="AH117" s="61"/>
      <c r="AI117" s="61"/>
      <c r="AJ117" s="45"/>
      <c r="AK117" s="61"/>
    </row>
    <row r="118" spans="3:37" x14ac:dyDescent="0.2">
      <c r="C118" s="236"/>
      <c r="D118" s="30"/>
      <c r="E118" s="61"/>
      <c r="F118" s="45"/>
      <c r="G118" s="61"/>
      <c r="H118" s="236"/>
      <c r="I118" s="45"/>
      <c r="J118" s="45"/>
      <c r="K118" s="45"/>
      <c r="L118" s="45"/>
      <c r="M118" s="45"/>
      <c r="N118" s="236"/>
      <c r="O118" s="61"/>
      <c r="P118" s="61"/>
      <c r="Q118" s="61"/>
      <c r="R118" s="45"/>
      <c r="S118" s="61"/>
      <c r="T118" s="236"/>
      <c r="U118" s="45"/>
      <c r="V118" s="45"/>
      <c r="W118" s="45"/>
      <c r="X118" s="45"/>
      <c r="Y118" s="236"/>
      <c r="Z118" s="236"/>
      <c r="AA118" s="45"/>
      <c r="AB118" s="45"/>
      <c r="AC118" s="45"/>
      <c r="AD118" s="45"/>
      <c r="AE118" s="236"/>
      <c r="AF118" s="236"/>
      <c r="AG118" s="61"/>
      <c r="AH118" s="61"/>
      <c r="AI118" s="61"/>
      <c r="AJ118" s="45"/>
      <c r="AK118" s="61"/>
    </row>
    <row r="119" spans="3:37" x14ac:dyDescent="0.2">
      <c r="C119" s="236"/>
      <c r="D119" s="30"/>
      <c r="E119" s="61"/>
      <c r="F119" s="45"/>
      <c r="G119" s="61"/>
      <c r="H119" s="236"/>
      <c r="I119" s="45"/>
      <c r="J119" s="45"/>
      <c r="K119" s="45"/>
      <c r="L119" s="45"/>
      <c r="M119" s="45"/>
      <c r="N119" s="236"/>
      <c r="O119" s="61"/>
      <c r="P119" s="61"/>
      <c r="Q119" s="61"/>
      <c r="R119" s="45"/>
      <c r="S119" s="61"/>
      <c r="T119" s="236"/>
      <c r="U119" s="45"/>
      <c r="V119" s="45"/>
      <c r="W119" s="45"/>
      <c r="X119" s="45"/>
      <c r="Y119" s="236"/>
      <c r="Z119" s="236"/>
      <c r="AA119" s="45"/>
      <c r="AB119" s="45"/>
      <c r="AC119" s="45"/>
      <c r="AD119" s="45"/>
      <c r="AE119" s="236"/>
      <c r="AF119" s="236"/>
      <c r="AG119" s="61"/>
      <c r="AH119" s="61"/>
      <c r="AI119" s="61"/>
      <c r="AJ119" s="45"/>
      <c r="AK119" s="61"/>
    </row>
    <row r="120" spans="3:37" x14ac:dyDescent="0.2">
      <c r="C120" s="236"/>
      <c r="D120" s="30"/>
      <c r="E120" s="61"/>
      <c r="F120" s="45"/>
      <c r="G120" s="61"/>
      <c r="H120" s="236"/>
      <c r="I120" s="45"/>
      <c r="J120" s="45"/>
      <c r="K120" s="45"/>
      <c r="L120" s="45"/>
      <c r="M120" s="45"/>
      <c r="N120" s="236"/>
      <c r="O120" s="61"/>
      <c r="P120" s="61"/>
      <c r="Q120" s="61"/>
      <c r="R120" s="45"/>
      <c r="S120" s="61"/>
      <c r="T120" s="236"/>
      <c r="U120" s="45"/>
      <c r="V120" s="45"/>
      <c r="W120" s="45"/>
      <c r="X120" s="45"/>
      <c r="Y120" s="236"/>
      <c r="Z120" s="236"/>
      <c r="AA120" s="45"/>
      <c r="AB120" s="45"/>
      <c r="AC120" s="45"/>
      <c r="AD120" s="45"/>
      <c r="AE120" s="236"/>
      <c r="AF120" s="236"/>
      <c r="AG120" s="61"/>
      <c r="AH120" s="61"/>
      <c r="AI120" s="61"/>
      <c r="AJ120" s="45"/>
      <c r="AK120" s="61"/>
    </row>
    <row r="121" spans="3:37" x14ac:dyDescent="0.2">
      <c r="C121" s="236"/>
      <c r="D121" s="30"/>
      <c r="E121" s="61"/>
      <c r="F121" s="45"/>
      <c r="G121" s="61"/>
      <c r="H121" s="236"/>
      <c r="I121" s="45"/>
      <c r="J121" s="45"/>
      <c r="K121" s="45"/>
      <c r="L121" s="45"/>
      <c r="M121" s="45"/>
      <c r="N121" s="236"/>
      <c r="O121" s="61"/>
      <c r="P121" s="61"/>
      <c r="Q121" s="61"/>
      <c r="R121" s="45"/>
      <c r="S121" s="61"/>
      <c r="T121" s="236"/>
      <c r="U121" s="45"/>
      <c r="V121" s="45"/>
      <c r="W121" s="45"/>
      <c r="X121" s="45"/>
      <c r="Y121" s="236"/>
      <c r="Z121" s="236"/>
      <c r="AA121" s="45"/>
      <c r="AB121" s="45"/>
      <c r="AC121" s="45"/>
      <c r="AD121" s="45"/>
      <c r="AE121" s="236"/>
      <c r="AF121" s="236"/>
      <c r="AG121" s="61"/>
      <c r="AH121" s="61"/>
      <c r="AI121" s="61"/>
      <c r="AJ121" s="45"/>
      <c r="AK121" s="61"/>
    </row>
    <row r="122" spans="3:37" x14ac:dyDescent="0.2">
      <c r="C122" s="236"/>
      <c r="D122" s="30"/>
      <c r="E122" s="61"/>
      <c r="F122" s="45"/>
      <c r="G122" s="61"/>
      <c r="H122" s="236"/>
      <c r="I122" s="45"/>
      <c r="J122" s="45"/>
      <c r="K122" s="45"/>
      <c r="L122" s="45"/>
      <c r="M122" s="45"/>
      <c r="N122" s="236"/>
      <c r="O122" s="61"/>
      <c r="P122" s="61"/>
      <c r="Q122" s="61"/>
      <c r="R122" s="45"/>
      <c r="S122" s="61"/>
      <c r="T122" s="236"/>
      <c r="U122" s="45"/>
      <c r="V122" s="45"/>
      <c r="W122" s="45"/>
      <c r="X122" s="45"/>
      <c r="Y122" s="236"/>
      <c r="Z122" s="236"/>
      <c r="AA122" s="45"/>
      <c r="AB122" s="45"/>
      <c r="AC122" s="45"/>
      <c r="AD122" s="45"/>
      <c r="AE122" s="236"/>
      <c r="AF122" s="236"/>
      <c r="AG122" s="61"/>
      <c r="AH122" s="61"/>
      <c r="AI122" s="61"/>
      <c r="AJ122" s="45"/>
      <c r="AK122" s="61"/>
    </row>
    <row r="123" spans="3:37" x14ac:dyDescent="0.2">
      <c r="C123" s="236"/>
      <c r="D123" s="30"/>
      <c r="E123" s="61"/>
      <c r="F123" s="45"/>
      <c r="G123" s="61"/>
      <c r="H123" s="236"/>
      <c r="I123" s="45"/>
      <c r="J123" s="45"/>
      <c r="K123" s="45"/>
      <c r="L123" s="45"/>
      <c r="M123" s="45"/>
      <c r="N123" s="236"/>
      <c r="O123" s="61"/>
      <c r="P123" s="61"/>
      <c r="Q123" s="61"/>
      <c r="R123" s="45"/>
      <c r="S123" s="61"/>
      <c r="T123" s="236"/>
      <c r="U123" s="45"/>
      <c r="V123" s="45"/>
      <c r="W123" s="45"/>
      <c r="X123" s="45"/>
      <c r="Y123" s="236"/>
      <c r="Z123" s="236"/>
      <c r="AA123" s="45"/>
      <c r="AB123" s="45"/>
      <c r="AC123" s="45"/>
      <c r="AD123" s="45"/>
      <c r="AE123" s="236"/>
      <c r="AF123" s="236"/>
      <c r="AG123" s="61"/>
      <c r="AH123" s="61"/>
      <c r="AI123" s="61"/>
      <c r="AJ123" s="45"/>
      <c r="AK123" s="61"/>
    </row>
    <row r="124" spans="3:37" x14ac:dyDescent="0.2">
      <c r="C124" s="236"/>
      <c r="D124" s="30"/>
      <c r="E124" s="61"/>
      <c r="F124" s="45"/>
      <c r="G124" s="61"/>
      <c r="H124" s="236"/>
      <c r="I124" s="45"/>
      <c r="J124" s="45"/>
      <c r="K124" s="45"/>
      <c r="L124" s="45"/>
      <c r="M124" s="45"/>
      <c r="N124" s="236"/>
      <c r="O124" s="61"/>
      <c r="P124" s="61"/>
      <c r="Q124" s="61"/>
      <c r="R124" s="45"/>
      <c r="S124" s="61"/>
      <c r="T124" s="236"/>
      <c r="U124" s="45"/>
      <c r="V124" s="45"/>
      <c r="W124" s="45"/>
      <c r="X124" s="45"/>
      <c r="Y124" s="236"/>
      <c r="Z124" s="236"/>
      <c r="AA124" s="45"/>
      <c r="AB124" s="45"/>
      <c r="AC124" s="45"/>
      <c r="AD124" s="45"/>
      <c r="AE124" s="236"/>
      <c r="AF124" s="236"/>
      <c r="AG124" s="61"/>
      <c r="AH124" s="61"/>
      <c r="AI124" s="61"/>
      <c r="AJ124" s="45"/>
      <c r="AK124" s="61"/>
    </row>
    <row r="125" spans="3:37" x14ac:dyDescent="0.2">
      <c r="C125" s="236"/>
      <c r="D125" s="30"/>
      <c r="E125" s="61"/>
      <c r="F125" s="45"/>
      <c r="G125" s="61"/>
      <c r="H125" s="236"/>
      <c r="I125" s="45"/>
      <c r="J125" s="45"/>
      <c r="K125" s="45"/>
      <c r="L125" s="45"/>
      <c r="M125" s="45"/>
      <c r="N125" s="236"/>
      <c r="O125" s="61"/>
      <c r="P125" s="61"/>
      <c r="Q125" s="61"/>
      <c r="R125" s="45"/>
      <c r="S125" s="61"/>
      <c r="T125" s="236"/>
      <c r="U125" s="45"/>
      <c r="V125" s="45"/>
      <c r="W125" s="45"/>
      <c r="X125" s="45"/>
      <c r="Y125" s="236"/>
      <c r="Z125" s="236"/>
      <c r="AA125" s="45"/>
      <c r="AB125" s="45"/>
      <c r="AC125" s="45"/>
      <c r="AD125" s="45"/>
      <c r="AE125" s="236"/>
      <c r="AF125" s="236"/>
      <c r="AG125" s="61"/>
      <c r="AH125" s="61"/>
      <c r="AI125" s="61"/>
      <c r="AJ125" s="45"/>
      <c r="AK125" s="61"/>
    </row>
    <row r="126" spans="3:37" x14ac:dyDescent="0.2">
      <c r="C126" s="236"/>
      <c r="D126" s="30"/>
      <c r="E126" s="61"/>
      <c r="F126" s="45"/>
      <c r="G126" s="61"/>
      <c r="H126" s="236"/>
      <c r="I126" s="45"/>
      <c r="J126" s="45"/>
      <c r="K126" s="45"/>
      <c r="L126" s="45"/>
      <c r="M126" s="45"/>
      <c r="N126" s="236"/>
      <c r="O126" s="61"/>
      <c r="P126" s="61"/>
      <c r="Q126" s="61"/>
      <c r="R126" s="45"/>
      <c r="S126" s="61"/>
      <c r="T126" s="236"/>
      <c r="U126" s="45"/>
      <c r="V126" s="45"/>
      <c r="W126" s="45"/>
      <c r="X126" s="45"/>
      <c r="Y126" s="236"/>
      <c r="Z126" s="236"/>
      <c r="AA126" s="45"/>
      <c r="AB126" s="45"/>
      <c r="AC126" s="45"/>
      <c r="AD126" s="45"/>
      <c r="AE126" s="236"/>
      <c r="AF126" s="236"/>
      <c r="AG126" s="61"/>
      <c r="AH126" s="61"/>
      <c r="AI126" s="61"/>
      <c r="AJ126" s="45"/>
      <c r="AK126" s="61"/>
    </row>
    <row r="127" spans="3:37" x14ac:dyDescent="0.2">
      <c r="C127" s="236"/>
      <c r="D127" s="30"/>
      <c r="E127" s="61"/>
      <c r="F127" s="45"/>
      <c r="G127" s="61"/>
      <c r="H127" s="236"/>
      <c r="I127" s="45"/>
      <c r="J127" s="45"/>
      <c r="K127" s="45"/>
      <c r="L127" s="45"/>
      <c r="M127" s="45"/>
      <c r="N127" s="236"/>
      <c r="O127" s="61"/>
      <c r="P127" s="61"/>
      <c r="Q127" s="61"/>
      <c r="R127" s="45"/>
      <c r="S127" s="61"/>
      <c r="T127" s="236"/>
      <c r="U127" s="45"/>
      <c r="V127" s="45"/>
      <c r="W127" s="45"/>
      <c r="X127" s="45"/>
      <c r="Y127" s="236"/>
      <c r="Z127" s="236"/>
      <c r="AA127" s="45"/>
      <c r="AB127" s="45"/>
      <c r="AC127" s="45"/>
      <c r="AD127" s="45"/>
      <c r="AE127" s="236"/>
      <c r="AF127" s="236"/>
      <c r="AG127" s="61"/>
      <c r="AH127" s="61"/>
      <c r="AI127" s="61"/>
      <c r="AJ127" s="45"/>
      <c r="AK127" s="61"/>
    </row>
    <row r="128" spans="3:37" x14ac:dyDescent="0.2">
      <c r="C128" s="236"/>
      <c r="D128" s="30"/>
      <c r="E128" s="61"/>
      <c r="F128" s="45"/>
      <c r="G128" s="61"/>
      <c r="H128" s="236"/>
      <c r="I128" s="45"/>
      <c r="J128" s="45"/>
      <c r="K128" s="45"/>
      <c r="L128" s="45"/>
      <c r="M128" s="45"/>
      <c r="N128" s="236"/>
      <c r="O128" s="61"/>
      <c r="P128" s="61"/>
      <c r="Q128" s="61"/>
      <c r="R128" s="45"/>
      <c r="S128" s="61"/>
      <c r="T128" s="236"/>
      <c r="U128" s="45"/>
      <c r="V128" s="45"/>
      <c r="W128" s="45"/>
      <c r="X128" s="45"/>
      <c r="Y128" s="236"/>
      <c r="Z128" s="236"/>
      <c r="AA128" s="45"/>
      <c r="AB128" s="45"/>
      <c r="AC128" s="45"/>
      <c r="AD128" s="45"/>
      <c r="AE128" s="236"/>
      <c r="AF128" s="236"/>
      <c r="AG128" s="61"/>
      <c r="AH128" s="61"/>
      <c r="AI128" s="61"/>
      <c r="AJ128" s="45"/>
      <c r="AK128" s="61"/>
    </row>
    <row r="129" spans="3:37" x14ac:dyDescent="0.2">
      <c r="C129" s="236"/>
      <c r="D129" s="30"/>
      <c r="E129" s="61"/>
      <c r="F129" s="45"/>
      <c r="G129" s="61"/>
      <c r="H129" s="236"/>
      <c r="I129" s="45"/>
      <c r="J129" s="45"/>
      <c r="K129" s="45"/>
      <c r="L129" s="45"/>
      <c r="M129" s="45"/>
      <c r="N129" s="236"/>
      <c r="O129" s="61"/>
      <c r="P129" s="61"/>
      <c r="Q129" s="61"/>
      <c r="R129" s="45"/>
      <c r="S129" s="61"/>
      <c r="T129" s="236"/>
      <c r="U129" s="45"/>
      <c r="V129" s="45"/>
      <c r="W129" s="45"/>
      <c r="X129" s="45"/>
      <c r="Y129" s="236"/>
      <c r="Z129" s="236"/>
      <c r="AA129" s="45"/>
      <c r="AB129" s="45"/>
      <c r="AC129" s="45"/>
      <c r="AD129" s="45"/>
      <c r="AE129" s="236"/>
      <c r="AF129" s="236"/>
      <c r="AG129" s="61"/>
      <c r="AH129" s="61"/>
      <c r="AI129" s="61"/>
      <c r="AJ129" s="45"/>
      <c r="AK129" s="61"/>
    </row>
    <row r="130" spans="3:37" x14ac:dyDescent="0.2">
      <c r="C130" s="236"/>
      <c r="D130" s="30"/>
      <c r="E130" s="61"/>
      <c r="F130" s="45"/>
      <c r="G130" s="61"/>
      <c r="H130" s="236"/>
      <c r="I130" s="45"/>
      <c r="J130" s="45"/>
      <c r="K130" s="45"/>
      <c r="L130" s="45"/>
      <c r="M130" s="45"/>
      <c r="N130" s="236"/>
      <c r="O130" s="61"/>
      <c r="P130" s="61"/>
      <c r="Q130" s="61"/>
      <c r="R130" s="45"/>
      <c r="S130" s="61"/>
      <c r="T130" s="236"/>
      <c r="U130" s="45"/>
      <c r="V130" s="45"/>
      <c r="W130" s="45"/>
      <c r="X130" s="45"/>
      <c r="Y130" s="236"/>
      <c r="Z130" s="236"/>
      <c r="AA130" s="45"/>
      <c r="AB130" s="45"/>
      <c r="AC130" s="45"/>
      <c r="AD130" s="45"/>
      <c r="AE130" s="236"/>
      <c r="AF130" s="236"/>
      <c r="AG130" s="61"/>
      <c r="AH130" s="61"/>
      <c r="AI130" s="61"/>
      <c r="AJ130" s="45"/>
      <c r="AK130" s="61"/>
    </row>
    <row r="131" spans="3:37" x14ac:dyDescent="0.2">
      <c r="C131" s="236"/>
      <c r="D131" s="30"/>
      <c r="E131" s="61"/>
      <c r="F131" s="45"/>
      <c r="G131" s="61"/>
      <c r="H131" s="236"/>
      <c r="I131" s="45"/>
      <c r="J131" s="45"/>
      <c r="K131" s="45"/>
      <c r="L131" s="45"/>
      <c r="M131" s="45"/>
      <c r="N131" s="236"/>
      <c r="O131" s="61"/>
      <c r="P131" s="61"/>
      <c r="Q131" s="61"/>
      <c r="R131" s="45"/>
      <c r="S131" s="61"/>
      <c r="T131" s="236"/>
      <c r="U131" s="45"/>
      <c r="V131" s="45"/>
      <c r="W131" s="45"/>
      <c r="X131" s="45"/>
      <c r="Y131" s="236"/>
      <c r="Z131" s="236"/>
      <c r="AA131" s="45"/>
      <c r="AB131" s="45"/>
      <c r="AC131" s="45"/>
      <c r="AD131" s="45"/>
      <c r="AE131" s="236"/>
      <c r="AF131" s="236"/>
      <c r="AG131" s="61"/>
      <c r="AH131" s="61"/>
      <c r="AI131" s="61"/>
      <c r="AJ131" s="45"/>
      <c r="AK131" s="61"/>
    </row>
    <row r="132" spans="3:37" x14ac:dyDescent="0.2">
      <c r="C132" s="236"/>
      <c r="D132" s="30"/>
      <c r="E132" s="61"/>
      <c r="F132" s="45"/>
      <c r="G132" s="61"/>
      <c r="H132" s="236"/>
      <c r="I132" s="45"/>
      <c r="J132" s="45"/>
      <c r="K132" s="45"/>
      <c r="L132" s="45"/>
      <c r="M132" s="45"/>
      <c r="N132" s="236"/>
      <c r="O132" s="61"/>
      <c r="P132" s="61"/>
      <c r="Q132" s="61"/>
      <c r="R132" s="45"/>
      <c r="S132" s="61"/>
      <c r="T132" s="236"/>
      <c r="U132" s="45"/>
      <c r="V132" s="45"/>
      <c r="W132" s="45"/>
      <c r="X132" s="45"/>
      <c r="Y132" s="236"/>
      <c r="Z132" s="236"/>
      <c r="AA132" s="45"/>
      <c r="AB132" s="45"/>
      <c r="AC132" s="45"/>
      <c r="AD132" s="45"/>
      <c r="AE132" s="236"/>
      <c r="AF132" s="236"/>
      <c r="AG132" s="61"/>
      <c r="AH132" s="61"/>
      <c r="AI132" s="61"/>
      <c r="AJ132" s="45"/>
      <c r="AK132" s="61"/>
    </row>
    <row r="133" spans="3:37" x14ac:dyDescent="0.2">
      <c r="C133" s="236"/>
      <c r="D133" s="30"/>
      <c r="E133" s="61"/>
      <c r="F133" s="45"/>
      <c r="G133" s="61"/>
      <c r="H133" s="236"/>
      <c r="I133" s="45"/>
      <c r="J133" s="45"/>
      <c r="K133" s="45"/>
      <c r="L133" s="45"/>
      <c r="M133" s="45"/>
      <c r="N133" s="236"/>
      <c r="O133" s="61"/>
      <c r="P133" s="61"/>
      <c r="Q133" s="61"/>
      <c r="R133" s="45"/>
      <c r="S133" s="61"/>
      <c r="T133" s="236"/>
      <c r="U133" s="45"/>
      <c r="V133" s="45"/>
      <c r="W133" s="45"/>
      <c r="X133" s="45"/>
      <c r="Y133" s="236"/>
      <c r="Z133" s="236"/>
      <c r="AA133" s="45"/>
      <c r="AB133" s="45"/>
      <c r="AC133" s="45"/>
      <c r="AD133" s="45"/>
      <c r="AE133" s="236"/>
      <c r="AF133" s="236"/>
      <c r="AG133" s="61"/>
      <c r="AH133" s="61"/>
      <c r="AI133" s="61"/>
      <c r="AJ133" s="45"/>
      <c r="AK133" s="61"/>
    </row>
    <row r="134" spans="3:37" x14ac:dyDescent="0.2">
      <c r="C134" s="236"/>
      <c r="D134" s="30"/>
      <c r="E134" s="61"/>
      <c r="F134" s="45"/>
      <c r="G134" s="61"/>
      <c r="H134" s="236"/>
      <c r="I134" s="45"/>
      <c r="J134" s="45"/>
      <c r="K134" s="45"/>
      <c r="L134" s="45"/>
      <c r="M134" s="45"/>
      <c r="N134" s="236"/>
      <c r="O134" s="61"/>
      <c r="P134" s="61"/>
      <c r="Q134" s="61"/>
      <c r="R134" s="45"/>
      <c r="S134" s="61"/>
      <c r="T134" s="236"/>
      <c r="U134" s="45"/>
      <c r="V134" s="45"/>
      <c r="W134" s="45"/>
      <c r="X134" s="45"/>
      <c r="Y134" s="236"/>
      <c r="Z134" s="236"/>
      <c r="AA134" s="45"/>
      <c r="AB134" s="45"/>
      <c r="AC134" s="45"/>
      <c r="AD134" s="45"/>
      <c r="AE134" s="236"/>
      <c r="AF134" s="236"/>
      <c r="AG134" s="61"/>
      <c r="AH134" s="61"/>
      <c r="AI134" s="61"/>
      <c r="AJ134" s="45"/>
      <c r="AK134" s="61"/>
    </row>
    <row r="135" spans="3:37" x14ac:dyDescent="0.2">
      <c r="C135" s="236"/>
      <c r="D135" s="30"/>
      <c r="E135" s="61"/>
      <c r="F135" s="45"/>
      <c r="G135" s="61"/>
      <c r="H135" s="236"/>
      <c r="I135" s="45"/>
      <c r="J135" s="45"/>
      <c r="K135" s="45"/>
      <c r="L135" s="45"/>
      <c r="M135" s="45"/>
      <c r="N135" s="236"/>
      <c r="O135" s="61"/>
      <c r="P135" s="61"/>
      <c r="Q135" s="61"/>
      <c r="R135" s="45"/>
      <c r="S135" s="61"/>
      <c r="T135" s="236"/>
      <c r="U135" s="45"/>
      <c r="V135" s="45"/>
      <c r="W135" s="45"/>
      <c r="X135" s="45"/>
      <c r="Y135" s="236"/>
      <c r="Z135" s="236"/>
      <c r="AA135" s="45"/>
      <c r="AB135" s="45"/>
      <c r="AC135" s="45"/>
      <c r="AD135" s="45"/>
      <c r="AE135" s="236"/>
      <c r="AF135" s="236"/>
      <c r="AG135" s="61"/>
      <c r="AH135" s="61"/>
      <c r="AI135" s="61"/>
      <c r="AJ135" s="45"/>
      <c r="AK135" s="61"/>
    </row>
    <row r="136" spans="3:37" x14ac:dyDescent="0.2">
      <c r="C136" s="236"/>
      <c r="D136" s="30"/>
      <c r="E136" s="61"/>
      <c r="F136" s="45"/>
      <c r="G136" s="61"/>
      <c r="H136" s="236"/>
      <c r="I136" s="45"/>
      <c r="J136" s="45"/>
      <c r="K136" s="45"/>
      <c r="L136" s="45"/>
      <c r="M136" s="45"/>
      <c r="N136" s="236"/>
      <c r="O136" s="61"/>
      <c r="P136" s="61"/>
      <c r="Q136" s="61"/>
      <c r="R136" s="45"/>
      <c r="S136" s="61"/>
      <c r="T136" s="236"/>
      <c r="U136" s="45"/>
      <c r="V136" s="45"/>
      <c r="W136" s="45"/>
      <c r="X136" s="45"/>
      <c r="Y136" s="236"/>
      <c r="Z136" s="236"/>
      <c r="AA136" s="45"/>
      <c r="AB136" s="45"/>
      <c r="AC136" s="45"/>
      <c r="AD136" s="45"/>
      <c r="AE136" s="236"/>
      <c r="AF136" s="236"/>
      <c r="AG136" s="61"/>
      <c r="AH136" s="61"/>
      <c r="AI136" s="61"/>
      <c r="AJ136" s="45"/>
      <c r="AK136" s="61"/>
    </row>
    <row r="137" spans="3:37" x14ac:dyDescent="0.2">
      <c r="C137" s="236"/>
      <c r="D137" s="30"/>
      <c r="E137" s="61"/>
      <c r="F137" s="45"/>
      <c r="G137" s="61"/>
      <c r="H137" s="236"/>
      <c r="I137" s="45"/>
      <c r="J137" s="45"/>
      <c r="K137" s="45"/>
      <c r="L137" s="45"/>
      <c r="M137" s="45"/>
      <c r="N137" s="236"/>
      <c r="O137" s="61"/>
      <c r="P137" s="61"/>
      <c r="Q137" s="61"/>
      <c r="R137" s="45"/>
      <c r="S137" s="61"/>
      <c r="T137" s="236"/>
      <c r="U137" s="45"/>
      <c r="V137" s="45"/>
      <c r="W137" s="45"/>
      <c r="X137" s="45"/>
      <c r="Y137" s="236"/>
      <c r="Z137" s="236"/>
      <c r="AA137" s="45"/>
      <c r="AB137" s="45"/>
      <c r="AC137" s="45"/>
      <c r="AD137" s="45"/>
      <c r="AE137" s="236"/>
      <c r="AF137" s="236"/>
      <c r="AG137" s="61"/>
      <c r="AH137" s="61"/>
      <c r="AI137" s="61"/>
      <c r="AJ137" s="45"/>
      <c r="AK137" s="61"/>
    </row>
    <row r="138" spans="3:37" x14ac:dyDescent="0.2">
      <c r="C138" s="236"/>
      <c r="D138" s="30"/>
      <c r="E138" s="61"/>
      <c r="F138" s="45"/>
      <c r="G138" s="61"/>
      <c r="H138" s="236"/>
      <c r="I138" s="45"/>
      <c r="J138" s="45"/>
      <c r="K138" s="45"/>
      <c r="L138" s="45"/>
      <c r="M138" s="45"/>
      <c r="N138" s="236"/>
      <c r="O138" s="61"/>
      <c r="P138" s="61"/>
      <c r="Q138" s="61"/>
      <c r="R138" s="45"/>
      <c r="S138" s="61"/>
      <c r="T138" s="236"/>
      <c r="U138" s="45"/>
      <c r="V138" s="45"/>
      <c r="W138" s="45"/>
      <c r="X138" s="45"/>
      <c r="Y138" s="236"/>
      <c r="Z138" s="236"/>
      <c r="AA138" s="45"/>
      <c r="AB138" s="45"/>
      <c r="AC138" s="45"/>
      <c r="AD138" s="45"/>
      <c r="AE138" s="236"/>
      <c r="AF138" s="236"/>
      <c r="AG138" s="61"/>
      <c r="AH138" s="61"/>
      <c r="AI138" s="61"/>
      <c r="AJ138" s="45"/>
      <c r="AK138" s="61"/>
    </row>
    <row r="139" spans="3:37" x14ac:dyDescent="0.2">
      <c r="C139" s="236"/>
      <c r="D139" s="30"/>
      <c r="E139" s="61"/>
      <c r="F139" s="45"/>
      <c r="G139" s="61"/>
      <c r="H139" s="236"/>
      <c r="I139" s="45"/>
      <c r="J139" s="45"/>
      <c r="K139" s="45"/>
      <c r="L139" s="45"/>
      <c r="M139" s="45"/>
      <c r="N139" s="236"/>
      <c r="O139" s="61"/>
      <c r="P139" s="61"/>
      <c r="Q139" s="61"/>
      <c r="R139" s="45"/>
      <c r="S139" s="61"/>
      <c r="T139" s="236"/>
      <c r="U139" s="45"/>
      <c r="V139" s="45"/>
      <c r="W139" s="45"/>
      <c r="X139" s="45"/>
      <c r="Y139" s="236"/>
      <c r="Z139" s="236"/>
      <c r="AA139" s="45"/>
      <c r="AB139" s="45"/>
      <c r="AC139" s="45"/>
      <c r="AD139" s="45"/>
      <c r="AE139" s="236"/>
      <c r="AF139" s="236"/>
      <c r="AG139" s="61"/>
      <c r="AH139" s="61"/>
      <c r="AI139" s="61"/>
      <c r="AJ139" s="45"/>
      <c r="AK139" s="61"/>
    </row>
    <row r="140" spans="3:37" x14ac:dyDescent="0.2">
      <c r="C140" s="236"/>
      <c r="D140" s="30"/>
      <c r="E140" s="61"/>
      <c r="F140" s="45"/>
      <c r="G140" s="61"/>
      <c r="H140" s="236"/>
      <c r="I140" s="45"/>
      <c r="J140" s="45"/>
      <c r="K140" s="45"/>
      <c r="L140" s="45"/>
      <c r="M140" s="45"/>
      <c r="N140" s="236"/>
      <c r="O140" s="61"/>
      <c r="P140" s="61"/>
      <c r="Q140" s="61"/>
      <c r="R140" s="45"/>
      <c r="S140" s="61"/>
      <c r="T140" s="236"/>
      <c r="U140" s="45"/>
      <c r="V140" s="45"/>
      <c r="W140" s="45"/>
      <c r="X140" s="45"/>
      <c r="Y140" s="236"/>
      <c r="Z140" s="236"/>
      <c r="AA140" s="45"/>
      <c r="AB140" s="45"/>
      <c r="AC140" s="45"/>
      <c r="AD140" s="45"/>
      <c r="AE140" s="236"/>
      <c r="AF140" s="236"/>
      <c r="AG140" s="61"/>
      <c r="AH140" s="61"/>
      <c r="AI140" s="61"/>
      <c r="AJ140" s="45"/>
      <c r="AK140" s="61"/>
    </row>
    <row r="141" spans="3:37" x14ac:dyDescent="0.2">
      <c r="C141" s="236"/>
      <c r="D141" s="30"/>
      <c r="E141" s="61"/>
      <c r="F141" s="45"/>
      <c r="G141" s="61"/>
      <c r="H141" s="236"/>
      <c r="I141" s="45"/>
      <c r="J141" s="45"/>
      <c r="K141" s="45"/>
      <c r="L141" s="45"/>
      <c r="M141" s="45"/>
      <c r="N141" s="236"/>
      <c r="O141" s="61"/>
      <c r="P141" s="61"/>
      <c r="Q141" s="61"/>
      <c r="R141" s="45"/>
      <c r="S141" s="61"/>
      <c r="T141" s="236"/>
      <c r="U141" s="45"/>
      <c r="V141" s="45"/>
      <c r="W141" s="45"/>
      <c r="X141" s="45"/>
      <c r="Y141" s="236"/>
      <c r="Z141" s="236"/>
      <c r="AA141" s="45"/>
      <c r="AB141" s="45"/>
      <c r="AC141" s="45"/>
      <c r="AD141" s="45"/>
      <c r="AE141" s="236"/>
      <c r="AF141" s="236"/>
      <c r="AG141" s="61"/>
      <c r="AH141" s="61"/>
      <c r="AI141" s="61"/>
      <c r="AJ141" s="45"/>
      <c r="AK141" s="61"/>
    </row>
    <row r="142" spans="3:37" x14ac:dyDescent="0.2">
      <c r="C142" s="236"/>
      <c r="D142" s="30"/>
      <c r="E142" s="61"/>
      <c r="F142" s="45"/>
      <c r="G142" s="61"/>
      <c r="H142" s="236"/>
      <c r="I142" s="45"/>
      <c r="J142" s="45"/>
      <c r="K142" s="45"/>
      <c r="L142" s="45"/>
      <c r="M142" s="45"/>
      <c r="N142" s="236"/>
      <c r="O142" s="61"/>
      <c r="P142" s="61"/>
      <c r="Q142" s="61"/>
      <c r="R142" s="45"/>
      <c r="S142" s="61"/>
      <c r="T142" s="236"/>
      <c r="U142" s="45"/>
      <c r="V142" s="45"/>
      <c r="W142" s="45"/>
      <c r="X142" s="45"/>
      <c r="Y142" s="236"/>
      <c r="Z142" s="236"/>
      <c r="AA142" s="45"/>
      <c r="AB142" s="45"/>
      <c r="AC142" s="45"/>
      <c r="AD142" s="45"/>
      <c r="AE142" s="236"/>
      <c r="AF142" s="236"/>
      <c r="AG142" s="61"/>
      <c r="AH142" s="61"/>
      <c r="AI142" s="61"/>
      <c r="AJ142" s="45"/>
      <c r="AK142" s="61"/>
    </row>
    <row r="143" spans="3:37" x14ac:dyDescent="0.2">
      <c r="C143" s="236"/>
      <c r="D143" s="30"/>
      <c r="E143" s="61"/>
      <c r="F143" s="45"/>
      <c r="G143" s="61"/>
      <c r="H143" s="236"/>
      <c r="I143" s="45"/>
      <c r="J143" s="45"/>
      <c r="K143" s="45"/>
      <c r="L143" s="45"/>
      <c r="M143" s="45"/>
      <c r="N143" s="236"/>
      <c r="O143" s="61"/>
      <c r="P143" s="61"/>
      <c r="Q143" s="61"/>
      <c r="R143" s="45"/>
      <c r="S143" s="61"/>
      <c r="T143" s="236"/>
      <c r="U143" s="45"/>
      <c r="V143" s="45"/>
      <c r="W143" s="45"/>
      <c r="X143" s="45"/>
      <c r="Y143" s="236"/>
      <c r="Z143" s="236"/>
      <c r="AA143" s="45"/>
      <c r="AB143" s="45"/>
      <c r="AC143" s="45"/>
      <c r="AD143" s="45"/>
      <c r="AE143" s="236"/>
      <c r="AF143" s="236"/>
      <c r="AG143" s="61"/>
      <c r="AH143" s="61"/>
      <c r="AI143" s="61"/>
      <c r="AJ143" s="45"/>
      <c r="AK143" s="61"/>
    </row>
    <row r="144" spans="3:37" x14ac:dyDescent="0.2">
      <c r="C144" s="236"/>
      <c r="D144" s="30"/>
      <c r="E144" s="61"/>
      <c r="F144" s="45"/>
      <c r="G144" s="61"/>
      <c r="H144" s="236"/>
      <c r="I144" s="45"/>
      <c r="J144" s="45"/>
      <c r="K144" s="45"/>
      <c r="L144" s="45"/>
      <c r="M144" s="45"/>
      <c r="N144" s="236"/>
      <c r="O144" s="61"/>
      <c r="P144" s="61"/>
      <c r="Q144" s="61"/>
      <c r="R144" s="45"/>
      <c r="S144" s="61"/>
      <c r="T144" s="236"/>
      <c r="U144" s="45"/>
      <c r="V144" s="45"/>
      <c r="W144" s="45"/>
      <c r="X144" s="45"/>
      <c r="Y144" s="236"/>
      <c r="Z144" s="236"/>
      <c r="AA144" s="45"/>
      <c r="AB144" s="45"/>
      <c r="AC144" s="45"/>
      <c r="AD144" s="45"/>
      <c r="AE144" s="236"/>
      <c r="AF144" s="236"/>
      <c r="AG144" s="61"/>
      <c r="AH144" s="61"/>
      <c r="AI144" s="61"/>
      <c r="AJ144" s="45"/>
      <c r="AK144" s="61"/>
    </row>
    <row r="145" spans="3:37" x14ac:dyDescent="0.2">
      <c r="C145" s="236"/>
      <c r="D145" s="30"/>
      <c r="E145" s="61"/>
      <c r="F145" s="45"/>
      <c r="G145" s="61"/>
      <c r="H145" s="236"/>
      <c r="I145" s="45"/>
      <c r="J145" s="45"/>
      <c r="K145" s="45"/>
      <c r="L145" s="45"/>
      <c r="M145" s="45"/>
      <c r="N145" s="236"/>
      <c r="O145" s="61"/>
      <c r="P145" s="61"/>
      <c r="Q145" s="61"/>
      <c r="R145" s="45"/>
      <c r="S145" s="61"/>
      <c r="T145" s="236"/>
      <c r="U145" s="45"/>
      <c r="V145" s="45"/>
      <c r="W145" s="45"/>
      <c r="X145" s="45"/>
      <c r="Y145" s="236"/>
      <c r="Z145" s="236"/>
      <c r="AA145" s="45"/>
      <c r="AB145" s="45"/>
      <c r="AC145" s="45"/>
      <c r="AD145" s="45"/>
      <c r="AE145" s="236"/>
      <c r="AF145" s="236"/>
      <c r="AG145" s="61"/>
      <c r="AH145" s="61"/>
      <c r="AI145" s="61"/>
      <c r="AJ145" s="45"/>
      <c r="AK145" s="61"/>
    </row>
    <row r="146" spans="3:37" x14ac:dyDescent="0.2">
      <c r="C146" s="236"/>
      <c r="D146" s="30"/>
      <c r="E146" s="61"/>
      <c r="F146" s="45"/>
      <c r="G146" s="61"/>
      <c r="H146" s="236"/>
      <c r="I146" s="45"/>
      <c r="J146" s="45"/>
      <c r="K146" s="45"/>
      <c r="L146" s="45"/>
      <c r="M146" s="45"/>
      <c r="N146" s="236"/>
      <c r="O146" s="61"/>
      <c r="P146" s="61"/>
      <c r="Q146" s="61"/>
      <c r="R146" s="45"/>
      <c r="S146" s="61"/>
      <c r="T146" s="236"/>
      <c r="U146" s="45"/>
      <c r="V146" s="45"/>
      <c r="W146" s="45"/>
      <c r="X146" s="45"/>
      <c r="Y146" s="236"/>
      <c r="Z146" s="236"/>
      <c r="AA146" s="45"/>
      <c r="AB146" s="45"/>
      <c r="AC146" s="45"/>
      <c r="AD146" s="45"/>
      <c r="AE146" s="236"/>
      <c r="AF146" s="236"/>
      <c r="AG146" s="61"/>
      <c r="AH146" s="61"/>
      <c r="AI146" s="61"/>
      <c r="AJ146" s="45"/>
      <c r="AK146" s="61"/>
    </row>
    <row r="147" spans="3:37" x14ac:dyDescent="0.2">
      <c r="C147" s="236"/>
      <c r="D147" s="30"/>
      <c r="E147" s="61"/>
      <c r="F147" s="45"/>
      <c r="G147" s="61"/>
      <c r="H147" s="236"/>
      <c r="I147" s="45"/>
      <c r="J147" s="45"/>
      <c r="K147" s="45"/>
      <c r="L147" s="45"/>
      <c r="M147" s="45"/>
      <c r="N147" s="236"/>
      <c r="O147" s="61"/>
      <c r="P147" s="61"/>
      <c r="Q147" s="61"/>
      <c r="R147" s="45"/>
      <c r="S147" s="61"/>
      <c r="T147" s="236"/>
      <c r="U147" s="45"/>
      <c r="V147" s="45"/>
      <c r="W147" s="45"/>
      <c r="X147" s="45"/>
      <c r="Y147" s="236"/>
      <c r="Z147" s="236"/>
      <c r="AA147" s="45"/>
      <c r="AB147" s="45"/>
      <c r="AC147" s="45"/>
      <c r="AD147" s="45"/>
      <c r="AE147" s="236"/>
      <c r="AF147" s="236"/>
      <c r="AG147" s="61"/>
      <c r="AH147" s="61"/>
      <c r="AI147" s="61"/>
      <c r="AJ147" s="45"/>
      <c r="AK147" s="61"/>
    </row>
    <row r="148" spans="3:37" x14ac:dyDescent="0.2">
      <c r="C148" s="236"/>
      <c r="D148" s="30"/>
      <c r="E148" s="61"/>
      <c r="F148" s="45"/>
      <c r="G148" s="61"/>
      <c r="H148" s="236"/>
      <c r="I148" s="45"/>
      <c r="J148" s="45"/>
      <c r="K148" s="45"/>
      <c r="L148" s="45"/>
      <c r="M148" s="45"/>
      <c r="N148" s="236"/>
      <c r="O148" s="61"/>
      <c r="P148" s="61"/>
      <c r="Q148" s="61"/>
      <c r="R148" s="45"/>
      <c r="S148" s="61"/>
      <c r="T148" s="236"/>
      <c r="U148" s="45"/>
      <c r="V148" s="45"/>
      <c r="W148" s="45"/>
      <c r="X148" s="45"/>
      <c r="Y148" s="236"/>
      <c r="Z148" s="236"/>
      <c r="AA148" s="45"/>
      <c r="AB148" s="45"/>
      <c r="AC148" s="45"/>
      <c r="AD148" s="45"/>
      <c r="AE148" s="236"/>
      <c r="AF148" s="236"/>
      <c r="AG148" s="61"/>
      <c r="AH148" s="61"/>
      <c r="AI148" s="61"/>
      <c r="AJ148" s="45"/>
      <c r="AK148" s="61"/>
    </row>
    <row r="149" spans="3:37" x14ac:dyDescent="0.2">
      <c r="C149" s="236"/>
      <c r="D149" s="30"/>
      <c r="E149" s="61"/>
      <c r="F149" s="45"/>
      <c r="G149" s="61"/>
      <c r="H149" s="236"/>
      <c r="I149" s="45"/>
      <c r="J149" s="45"/>
      <c r="K149" s="45"/>
      <c r="L149" s="45"/>
      <c r="M149" s="45"/>
      <c r="N149" s="236"/>
      <c r="O149" s="61"/>
      <c r="P149" s="61"/>
      <c r="Q149" s="61"/>
      <c r="R149" s="45"/>
      <c r="S149" s="61"/>
      <c r="T149" s="236"/>
      <c r="U149" s="45"/>
      <c r="V149" s="45"/>
      <c r="W149" s="45"/>
      <c r="X149" s="45"/>
      <c r="Y149" s="236"/>
      <c r="Z149" s="236"/>
      <c r="AA149" s="45"/>
      <c r="AB149" s="45"/>
      <c r="AC149" s="45"/>
      <c r="AD149" s="45"/>
      <c r="AE149" s="236"/>
      <c r="AF149" s="236"/>
      <c r="AG149" s="61"/>
      <c r="AH149" s="61"/>
      <c r="AI149" s="61"/>
      <c r="AJ149" s="45"/>
      <c r="AK149" s="61"/>
    </row>
    <row r="150" spans="3:37" x14ac:dyDescent="0.2">
      <c r="C150" s="236"/>
      <c r="D150" s="30"/>
      <c r="E150" s="61"/>
      <c r="F150" s="45"/>
      <c r="G150" s="61"/>
      <c r="H150" s="236"/>
      <c r="I150" s="45"/>
      <c r="J150" s="45"/>
      <c r="K150" s="45"/>
      <c r="L150" s="45"/>
      <c r="M150" s="45"/>
      <c r="N150" s="236"/>
      <c r="O150" s="61"/>
      <c r="P150" s="61"/>
      <c r="Q150" s="61"/>
      <c r="R150" s="45"/>
      <c r="S150" s="61"/>
      <c r="T150" s="236"/>
      <c r="U150" s="45"/>
      <c r="V150" s="45"/>
      <c r="W150" s="45"/>
      <c r="X150" s="45"/>
      <c r="Y150" s="236"/>
      <c r="Z150" s="236"/>
      <c r="AA150" s="45"/>
      <c r="AB150" s="45"/>
      <c r="AC150" s="45"/>
      <c r="AD150" s="45"/>
      <c r="AE150" s="236"/>
      <c r="AF150" s="236"/>
      <c r="AG150" s="61"/>
      <c r="AH150" s="61"/>
      <c r="AI150" s="61"/>
      <c r="AJ150" s="45"/>
      <c r="AK150" s="61"/>
    </row>
    <row r="151" spans="3:37" x14ac:dyDescent="0.2">
      <c r="C151" s="236"/>
      <c r="D151" s="30"/>
      <c r="E151" s="61"/>
      <c r="F151" s="45"/>
      <c r="G151" s="61"/>
      <c r="H151" s="236"/>
      <c r="I151" s="45"/>
      <c r="J151" s="45"/>
      <c r="K151" s="45"/>
      <c r="L151" s="45"/>
      <c r="M151" s="45"/>
      <c r="N151" s="236"/>
      <c r="O151" s="61"/>
      <c r="P151" s="61"/>
      <c r="Q151" s="61"/>
      <c r="R151" s="45"/>
      <c r="S151" s="61"/>
      <c r="T151" s="236"/>
      <c r="U151" s="45"/>
      <c r="V151" s="45"/>
      <c r="W151" s="45"/>
      <c r="X151" s="45"/>
      <c r="Y151" s="236"/>
      <c r="Z151" s="236"/>
      <c r="AA151" s="45"/>
      <c r="AB151" s="45"/>
      <c r="AC151" s="45"/>
      <c r="AD151" s="45"/>
      <c r="AE151" s="236"/>
      <c r="AF151" s="236"/>
      <c r="AG151" s="61"/>
      <c r="AH151" s="61"/>
      <c r="AI151" s="61"/>
      <c r="AJ151" s="45"/>
      <c r="AK151" s="61"/>
    </row>
    <row r="152" spans="3:37" x14ac:dyDescent="0.2">
      <c r="C152" s="236"/>
      <c r="D152" s="30"/>
      <c r="E152" s="61"/>
      <c r="F152" s="45"/>
      <c r="G152" s="61"/>
      <c r="H152" s="236"/>
      <c r="I152" s="45"/>
      <c r="J152" s="45"/>
      <c r="K152" s="45"/>
      <c r="L152" s="45"/>
      <c r="M152" s="45"/>
      <c r="N152" s="236"/>
      <c r="O152" s="61"/>
      <c r="P152" s="61"/>
      <c r="Q152" s="61"/>
      <c r="R152" s="45"/>
      <c r="S152" s="61"/>
      <c r="T152" s="236"/>
      <c r="U152" s="45"/>
      <c r="V152" s="45"/>
      <c r="W152" s="45"/>
      <c r="X152" s="45"/>
      <c r="Y152" s="236"/>
      <c r="Z152" s="236"/>
      <c r="AA152" s="45"/>
      <c r="AB152" s="45"/>
      <c r="AC152" s="45"/>
      <c r="AD152" s="45"/>
      <c r="AE152" s="236"/>
      <c r="AF152" s="236"/>
      <c r="AG152" s="61"/>
      <c r="AH152" s="61"/>
      <c r="AI152" s="61"/>
      <c r="AJ152" s="45"/>
      <c r="AK152" s="61"/>
    </row>
    <row r="153" spans="3:37" x14ac:dyDescent="0.2">
      <c r="C153" s="236"/>
      <c r="D153" s="30"/>
      <c r="E153" s="61"/>
      <c r="F153" s="45"/>
      <c r="G153" s="61"/>
      <c r="H153" s="236"/>
      <c r="I153" s="45"/>
      <c r="J153" s="45"/>
      <c r="K153" s="45"/>
      <c r="L153" s="45"/>
      <c r="M153" s="45"/>
      <c r="N153" s="236"/>
      <c r="O153" s="61"/>
      <c r="P153" s="61"/>
      <c r="Q153" s="61"/>
      <c r="R153" s="45"/>
      <c r="S153" s="61"/>
      <c r="T153" s="236"/>
      <c r="U153" s="45"/>
      <c r="V153" s="45"/>
      <c r="W153" s="45"/>
      <c r="X153" s="45"/>
      <c r="Y153" s="236"/>
      <c r="Z153" s="236"/>
      <c r="AA153" s="45"/>
      <c r="AB153" s="45"/>
      <c r="AC153" s="45"/>
      <c r="AD153" s="45"/>
      <c r="AE153" s="236"/>
      <c r="AF153" s="236"/>
      <c r="AG153" s="61"/>
      <c r="AH153" s="61"/>
      <c r="AI153" s="61"/>
      <c r="AJ153" s="45"/>
      <c r="AK153" s="61"/>
    </row>
    <row r="154" spans="3:37" x14ac:dyDescent="0.2">
      <c r="C154" s="236"/>
      <c r="D154" s="30"/>
      <c r="E154" s="61"/>
      <c r="F154" s="45"/>
      <c r="G154" s="61"/>
      <c r="H154" s="236"/>
      <c r="I154" s="45"/>
      <c r="J154" s="45"/>
      <c r="K154" s="45"/>
      <c r="L154" s="45"/>
      <c r="M154" s="45"/>
      <c r="N154" s="236"/>
      <c r="O154" s="61"/>
      <c r="P154" s="61"/>
      <c r="Q154" s="61"/>
      <c r="R154" s="45"/>
      <c r="S154" s="61"/>
      <c r="T154" s="236"/>
      <c r="U154" s="45"/>
      <c r="V154" s="45"/>
      <c r="W154" s="45"/>
      <c r="X154" s="45"/>
      <c r="Y154" s="236"/>
      <c r="Z154" s="236"/>
      <c r="AA154" s="45"/>
      <c r="AB154" s="45"/>
      <c r="AC154" s="45"/>
      <c r="AD154" s="45"/>
      <c r="AE154" s="236"/>
      <c r="AF154" s="236"/>
      <c r="AG154" s="61"/>
      <c r="AH154" s="61"/>
      <c r="AI154" s="61"/>
      <c r="AJ154" s="45"/>
      <c r="AK154" s="61"/>
    </row>
    <row r="155" spans="3:37" x14ac:dyDescent="0.2">
      <c r="C155" s="236"/>
      <c r="D155" s="30"/>
      <c r="E155" s="61"/>
      <c r="F155" s="45"/>
      <c r="G155" s="61"/>
      <c r="H155" s="236"/>
      <c r="I155" s="45"/>
      <c r="J155" s="45"/>
      <c r="K155" s="45"/>
      <c r="L155" s="45"/>
      <c r="M155" s="45"/>
      <c r="N155" s="236"/>
      <c r="O155" s="61"/>
      <c r="P155" s="61"/>
      <c r="Q155" s="61"/>
      <c r="R155" s="45"/>
      <c r="S155" s="61"/>
      <c r="T155" s="236"/>
      <c r="U155" s="45"/>
      <c r="V155" s="45"/>
      <c r="W155" s="45"/>
      <c r="X155" s="45"/>
      <c r="Y155" s="236"/>
      <c r="Z155" s="236"/>
      <c r="AA155" s="45"/>
      <c r="AB155" s="45"/>
      <c r="AC155" s="45"/>
      <c r="AD155" s="45"/>
      <c r="AE155" s="236"/>
      <c r="AF155" s="236"/>
      <c r="AG155" s="61"/>
      <c r="AH155" s="61"/>
      <c r="AI155" s="61"/>
      <c r="AJ155" s="45"/>
      <c r="AK155" s="61"/>
    </row>
    <row r="156" spans="3:37" x14ac:dyDescent="0.2">
      <c r="C156" s="236"/>
      <c r="D156" s="30"/>
      <c r="E156" s="61"/>
      <c r="F156" s="45"/>
      <c r="G156" s="61"/>
      <c r="H156" s="236"/>
      <c r="I156" s="45"/>
      <c r="J156" s="45"/>
      <c r="K156" s="45"/>
      <c r="L156" s="45"/>
      <c r="M156" s="45"/>
      <c r="N156" s="236"/>
      <c r="O156" s="61"/>
      <c r="P156" s="61"/>
      <c r="Q156" s="61"/>
      <c r="R156" s="45"/>
      <c r="S156" s="61"/>
      <c r="T156" s="236"/>
      <c r="U156" s="45"/>
      <c r="V156" s="45"/>
      <c r="W156" s="45"/>
      <c r="X156" s="45"/>
      <c r="Y156" s="236"/>
      <c r="Z156" s="236"/>
      <c r="AA156" s="45"/>
      <c r="AB156" s="45"/>
      <c r="AC156" s="45"/>
      <c r="AD156" s="45"/>
      <c r="AE156" s="236"/>
      <c r="AF156" s="236"/>
      <c r="AG156" s="61"/>
      <c r="AH156" s="61"/>
      <c r="AI156" s="61"/>
      <c r="AJ156" s="45"/>
      <c r="AK156" s="61"/>
    </row>
    <row r="157" spans="3:37" x14ac:dyDescent="0.2">
      <c r="C157" s="236"/>
      <c r="D157" s="30"/>
      <c r="E157" s="61"/>
      <c r="F157" s="45"/>
      <c r="G157" s="61"/>
      <c r="H157" s="236"/>
      <c r="I157" s="45"/>
      <c r="J157" s="45"/>
      <c r="K157" s="45"/>
      <c r="L157" s="45"/>
      <c r="M157" s="45"/>
      <c r="N157" s="236"/>
      <c r="O157" s="61"/>
      <c r="P157" s="61"/>
      <c r="Q157" s="61"/>
      <c r="R157" s="45"/>
      <c r="S157" s="61"/>
      <c r="T157" s="236"/>
      <c r="U157" s="45"/>
      <c r="V157" s="45"/>
      <c r="W157" s="45"/>
      <c r="X157" s="45"/>
      <c r="Y157" s="236"/>
      <c r="Z157" s="236"/>
      <c r="AA157" s="45"/>
      <c r="AB157" s="45"/>
      <c r="AC157" s="45"/>
      <c r="AD157" s="45"/>
      <c r="AE157" s="236"/>
      <c r="AF157" s="236"/>
      <c r="AG157" s="61"/>
      <c r="AH157" s="61"/>
      <c r="AI157" s="61"/>
      <c r="AJ157" s="45"/>
      <c r="AK157" s="61"/>
    </row>
    <row r="158" spans="3:37" x14ac:dyDescent="0.2">
      <c r="C158" s="236"/>
      <c r="D158" s="30"/>
      <c r="E158" s="61"/>
      <c r="F158" s="45"/>
      <c r="G158" s="61"/>
      <c r="H158" s="236"/>
      <c r="I158" s="45"/>
      <c r="J158" s="45"/>
      <c r="K158" s="45"/>
      <c r="L158" s="45"/>
      <c r="M158" s="45"/>
      <c r="N158" s="236"/>
      <c r="O158" s="61"/>
      <c r="P158" s="61"/>
      <c r="Q158" s="61"/>
      <c r="R158" s="45"/>
      <c r="S158" s="61"/>
      <c r="T158" s="236"/>
      <c r="U158" s="45"/>
      <c r="V158" s="45"/>
      <c r="W158" s="45"/>
      <c r="X158" s="45"/>
      <c r="Y158" s="236"/>
      <c r="Z158" s="236"/>
      <c r="AA158" s="45"/>
      <c r="AB158" s="45"/>
      <c r="AC158" s="45"/>
      <c r="AD158" s="45"/>
      <c r="AE158" s="236"/>
      <c r="AF158" s="236"/>
      <c r="AG158" s="61"/>
      <c r="AH158" s="61"/>
      <c r="AI158" s="61"/>
      <c r="AJ158" s="45"/>
      <c r="AK158" s="61"/>
    </row>
    <row r="159" spans="3:37" x14ac:dyDescent="0.2">
      <c r="C159" s="236"/>
      <c r="D159" s="30"/>
      <c r="E159" s="61"/>
      <c r="F159" s="45"/>
      <c r="G159" s="61"/>
      <c r="H159" s="236"/>
      <c r="I159" s="45"/>
      <c r="J159" s="45"/>
      <c r="K159" s="45"/>
      <c r="L159" s="45"/>
      <c r="M159" s="45"/>
      <c r="N159" s="236"/>
      <c r="O159" s="61"/>
      <c r="P159" s="61"/>
      <c r="Q159" s="61"/>
      <c r="R159" s="45"/>
      <c r="S159" s="61"/>
      <c r="T159" s="236"/>
      <c r="U159" s="45"/>
      <c r="V159" s="45"/>
      <c r="W159" s="45"/>
      <c r="X159" s="45"/>
      <c r="Y159" s="236"/>
      <c r="Z159" s="236"/>
      <c r="AA159" s="45"/>
      <c r="AB159" s="45"/>
      <c r="AC159" s="45"/>
      <c r="AD159" s="45"/>
      <c r="AE159" s="236"/>
      <c r="AF159" s="236"/>
      <c r="AG159" s="61"/>
      <c r="AH159" s="61"/>
      <c r="AI159" s="61"/>
      <c r="AJ159" s="45"/>
      <c r="AK159" s="61"/>
    </row>
    <row r="160" spans="3:37" x14ac:dyDescent="0.2">
      <c r="C160" s="236"/>
      <c r="D160" s="30"/>
      <c r="E160" s="61"/>
      <c r="F160" s="45"/>
      <c r="G160" s="61"/>
      <c r="H160" s="236"/>
      <c r="I160" s="45"/>
      <c r="J160" s="45"/>
      <c r="K160" s="45"/>
      <c r="L160" s="45"/>
      <c r="M160" s="45"/>
      <c r="N160" s="236"/>
      <c r="O160" s="61"/>
      <c r="P160" s="61"/>
      <c r="Q160" s="61"/>
      <c r="R160" s="45"/>
      <c r="S160" s="61"/>
      <c r="T160" s="236"/>
      <c r="U160" s="45"/>
      <c r="V160" s="45"/>
      <c r="W160" s="45"/>
      <c r="X160" s="45"/>
      <c r="Y160" s="236"/>
      <c r="Z160" s="236"/>
      <c r="AA160" s="45"/>
      <c r="AB160" s="45"/>
      <c r="AC160" s="45"/>
      <c r="AD160" s="45"/>
      <c r="AE160" s="236"/>
      <c r="AF160" s="236"/>
      <c r="AG160" s="61"/>
      <c r="AH160" s="61"/>
      <c r="AI160" s="61"/>
      <c r="AJ160" s="45"/>
      <c r="AK160" s="61"/>
    </row>
    <row r="161" spans="3:37" x14ac:dyDescent="0.2">
      <c r="C161" s="236"/>
      <c r="D161" s="30"/>
      <c r="E161" s="61"/>
      <c r="F161" s="45"/>
      <c r="G161" s="61"/>
      <c r="H161" s="236"/>
      <c r="I161" s="45"/>
      <c r="J161" s="45"/>
      <c r="K161" s="45"/>
      <c r="L161" s="45"/>
      <c r="M161" s="45"/>
      <c r="N161" s="236"/>
      <c r="O161" s="61"/>
      <c r="P161" s="61"/>
      <c r="Q161" s="61"/>
      <c r="R161" s="45"/>
      <c r="S161" s="61"/>
      <c r="T161" s="236"/>
      <c r="U161" s="45"/>
      <c r="V161" s="45"/>
      <c r="W161" s="45"/>
      <c r="X161" s="45"/>
      <c r="Y161" s="236"/>
      <c r="Z161" s="236"/>
      <c r="AA161" s="45"/>
      <c r="AB161" s="45"/>
      <c r="AC161" s="45"/>
      <c r="AD161" s="45"/>
      <c r="AE161" s="236"/>
      <c r="AF161" s="236"/>
      <c r="AG161" s="61"/>
      <c r="AH161" s="61"/>
      <c r="AI161" s="61"/>
      <c r="AJ161" s="45"/>
      <c r="AK161" s="61"/>
    </row>
    <row r="162" spans="3:37" x14ac:dyDescent="0.2">
      <c r="C162" s="236"/>
      <c r="D162" s="30"/>
      <c r="E162" s="61"/>
      <c r="F162" s="45"/>
      <c r="G162" s="61"/>
      <c r="H162" s="236"/>
      <c r="I162" s="45"/>
      <c r="J162" s="45"/>
      <c r="K162" s="45"/>
      <c r="L162" s="45"/>
      <c r="M162" s="45"/>
      <c r="N162" s="236"/>
      <c r="O162" s="61"/>
      <c r="P162" s="61"/>
      <c r="Q162" s="61"/>
      <c r="R162" s="45"/>
      <c r="S162" s="61"/>
      <c r="T162" s="236"/>
      <c r="U162" s="45"/>
      <c r="V162" s="45"/>
      <c r="W162" s="45"/>
      <c r="X162" s="45"/>
      <c r="Y162" s="236"/>
      <c r="Z162" s="236"/>
      <c r="AA162" s="45"/>
      <c r="AB162" s="45"/>
      <c r="AC162" s="45"/>
      <c r="AD162" s="45"/>
      <c r="AE162" s="236"/>
      <c r="AF162" s="236"/>
      <c r="AG162" s="61"/>
      <c r="AH162" s="61"/>
      <c r="AI162" s="61"/>
      <c r="AJ162" s="45"/>
      <c r="AK162" s="61"/>
    </row>
    <row r="163" spans="3:37" x14ac:dyDescent="0.2">
      <c r="C163" s="236"/>
      <c r="D163" s="30"/>
      <c r="E163" s="61"/>
      <c r="F163" s="45"/>
      <c r="G163" s="61"/>
      <c r="H163" s="236"/>
      <c r="I163" s="45"/>
      <c r="J163" s="45"/>
      <c r="K163" s="45"/>
      <c r="L163" s="45"/>
      <c r="M163" s="45"/>
      <c r="N163" s="236"/>
      <c r="O163" s="61"/>
      <c r="P163" s="61"/>
      <c r="Q163" s="61"/>
      <c r="R163" s="45"/>
      <c r="S163" s="61"/>
      <c r="T163" s="236"/>
      <c r="U163" s="45"/>
      <c r="V163" s="45"/>
      <c r="W163" s="45"/>
      <c r="X163" s="45"/>
      <c r="Y163" s="236"/>
      <c r="Z163" s="236"/>
      <c r="AA163" s="45"/>
      <c r="AB163" s="45"/>
      <c r="AC163" s="45"/>
      <c r="AD163" s="45"/>
      <c r="AE163" s="236"/>
      <c r="AF163" s="236"/>
      <c r="AG163" s="61"/>
      <c r="AH163" s="61"/>
      <c r="AI163" s="61"/>
      <c r="AJ163" s="45"/>
      <c r="AK163" s="61"/>
    </row>
    <row r="164" spans="3:37" x14ac:dyDescent="0.2">
      <c r="C164" s="236"/>
      <c r="D164" s="30"/>
      <c r="E164" s="61"/>
      <c r="F164" s="45"/>
      <c r="G164" s="61"/>
      <c r="H164" s="236"/>
      <c r="I164" s="45"/>
      <c r="J164" s="45"/>
      <c r="K164" s="45"/>
      <c r="L164" s="45"/>
      <c r="M164" s="45"/>
      <c r="N164" s="236"/>
      <c r="O164" s="61"/>
      <c r="P164" s="61"/>
      <c r="Q164" s="61"/>
      <c r="R164" s="45"/>
      <c r="S164" s="61"/>
      <c r="T164" s="236"/>
      <c r="U164" s="45"/>
      <c r="V164" s="45"/>
      <c r="W164" s="45"/>
      <c r="X164" s="45"/>
      <c r="Y164" s="236"/>
      <c r="Z164" s="236"/>
      <c r="AA164" s="45"/>
      <c r="AB164" s="45"/>
      <c r="AC164" s="45"/>
      <c r="AD164" s="45"/>
      <c r="AE164" s="236"/>
      <c r="AF164" s="236"/>
      <c r="AG164" s="61"/>
      <c r="AH164" s="61"/>
      <c r="AI164" s="61"/>
      <c r="AJ164" s="45"/>
      <c r="AK164" s="61"/>
    </row>
    <row r="165" spans="3:37" x14ac:dyDescent="0.2">
      <c r="C165" s="236"/>
      <c r="D165" s="30"/>
      <c r="E165" s="61"/>
      <c r="F165" s="45"/>
      <c r="G165" s="61"/>
      <c r="H165" s="236"/>
      <c r="I165" s="45"/>
      <c r="J165" s="45"/>
      <c r="K165" s="45"/>
      <c r="L165" s="45"/>
      <c r="M165" s="45"/>
      <c r="N165" s="236"/>
      <c r="O165" s="61"/>
      <c r="P165" s="61"/>
      <c r="Q165" s="61"/>
      <c r="R165" s="45"/>
      <c r="S165" s="61"/>
      <c r="T165" s="236"/>
      <c r="U165" s="45"/>
      <c r="V165" s="45"/>
      <c r="W165" s="45"/>
      <c r="X165" s="45"/>
      <c r="Y165" s="236"/>
      <c r="Z165" s="236"/>
      <c r="AA165" s="45"/>
      <c r="AB165" s="45"/>
      <c r="AC165" s="45"/>
      <c r="AD165" s="45"/>
      <c r="AE165" s="236"/>
      <c r="AF165" s="236"/>
      <c r="AG165" s="61"/>
      <c r="AH165" s="61"/>
      <c r="AI165" s="61"/>
      <c r="AJ165" s="45"/>
      <c r="AK165" s="61"/>
    </row>
    <row r="166" spans="3:37" x14ac:dyDescent="0.2">
      <c r="C166" s="236"/>
      <c r="D166" s="30"/>
      <c r="E166" s="61"/>
      <c r="F166" s="45"/>
      <c r="G166" s="61"/>
      <c r="H166" s="236"/>
      <c r="I166" s="45"/>
      <c r="J166" s="45"/>
      <c r="K166" s="45"/>
      <c r="L166" s="45"/>
      <c r="M166" s="45"/>
      <c r="N166" s="236"/>
      <c r="O166" s="61"/>
      <c r="P166" s="61"/>
      <c r="Q166" s="61"/>
      <c r="R166" s="45"/>
      <c r="S166" s="61"/>
      <c r="T166" s="236"/>
      <c r="U166" s="45"/>
      <c r="V166" s="45"/>
      <c r="W166" s="45"/>
      <c r="X166" s="45"/>
      <c r="Y166" s="236"/>
      <c r="Z166" s="236"/>
      <c r="AA166" s="45"/>
      <c r="AB166" s="45"/>
      <c r="AC166" s="45"/>
      <c r="AD166" s="45"/>
      <c r="AE166" s="236"/>
      <c r="AF166" s="236"/>
      <c r="AG166" s="61"/>
      <c r="AH166" s="61"/>
      <c r="AI166" s="61"/>
      <c r="AJ166" s="45"/>
      <c r="AK166" s="61"/>
    </row>
    <row r="167" spans="3:37" x14ac:dyDescent="0.2">
      <c r="C167" s="236"/>
      <c r="D167" s="30"/>
      <c r="E167" s="61"/>
      <c r="F167" s="45"/>
      <c r="G167" s="61"/>
      <c r="H167" s="236"/>
      <c r="I167" s="45"/>
      <c r="J167" s="45"/>
      <c r="K167" s="45"/>
      <c r="L167" s="45"/>
      <c r="M167" s="45"/>
      <c r="N167" s="236"/>
      <c r="O167" s="61"/>
      <c r="P167" s="61"/>
      <c r="Q167" s="61"/>
      <c r="R167" s="45"/>
      <c r="S167" s="61"/>
      <c r="T167" s="236"/>
      <c r="U167" s="45"/>
      <c r="V167" s="45"/>
      <c r="W167" s="45"/>
      <c r="X167" s="45"/>
      <c r="Y167" s="236"/>
      <c r="Z167" s="236"/>
      <c r="AA167" s="45"/>
      <c r="AB167" s="45"/>
      <c r="AC167" s="45"/>
      <c r="AD167" s="45"/>
      <c r="AE167" s="236"/>
      <c r="AF167" s="236"/>
      <c r="AG167" s="61"/>
      <c r="AH167" s="61"/>
      <c r="AI167" s="61"/>
      <c r="AJ167" s="45"/>
      <c r="AK167" s="61"/>
    </row>
    <row r="168" spans="3:37" x14ac:dyDescent="0.2">
      <c r="C168" s="236"/>
      <c r="D168" s="30"/>
      <c r="E168" s="61"/>
      <c r="F168" s="45"/>
      <c r="G168" s="61"/>
      <c r="H168" s="236"/>
      <c r="I168" s="45"/>
      <c r="J168" s="45"/>
      <c r="K168" s="45"/>
      <c r="L168" s="45"/>
      <c r="M168" s="45"/>
      <c r="N168" s="236"/>
      <c r="O168" s="61"/>
      <c r="P168" s="61"/>
      <c r="Q168" s="61"/>
      <c r="R168" s="45"/>
      <c r="S168" s="61"/>
      <c r="T168" s="236"/>
      <c r="U168" s="45"/>
      <c r="V168" s="45"/>
      <c r="W168" s="45"/>
      <c r="X168" s="45"/>
      <c r="Y168" s="236"/>
      <c r="Z168" s="236"/>
      <c r="AA168" s="45"/>
      <c r="AB168" s="45"/>
      <c r="AC168" s="45"/>
      <c r="AD168" s="45"/>
      <c r="AE168" s="236"/>
      <c r="AF168" s="236"/>
      <c r="AG168" s="61"/>
      <c r="AH168" s="61"/>
      <c r="AI168" s="61"/>
      <c r="AJ168" s="45"/>
      <c r="AK168" s="61"/>
    </row>
    <row r="169" spans="3:37" x14ac:dyDescent="0.2">
      <c r="C169" s="236"/>
      <c r="D169" s="30"/>
      <c r="E169" s="61"/>
      <c r="F169" s="45"/>
      <c r="G169" s="61"/>
      <c r="H169" s="236"/>
      <c r="I169" s="45"/>
      <c r="J169" s="45"/>
      <c r="K169" s="45"/>
      <c r="L169" s="45"/>
      <c r="M169" s="45"/>
      <c r="N169" s="236"/>
      <c r="O169" s="61"/>
      <c r="P169" s="61"/>
      <c r="Q169" s="61"/>
      <c r="R169" s="45"/>
      <c r="S169" s="61"/>
      <c r="T169" s="236"/>
      <c r="U169" s="45"/>
      <c r="V169" s="45"/>
      <c r="W169" s="45"/>
      <c r="X169" s="45"/>
      <c r="Y169" s="236"/>
      <c r="Z169" s="236"/>
      <c r="AA169" s="45"/>
      <c r="AB169" s="45"/>
      <c r="AC169" s="45"/>
      <c r="AD169" s="45"/>
      <c r="AE169" s="236"/>
      <c r="AF169" s="236"/>
      <c r="AG169" s="61"/>
      <c r="AH169" s="61"/>
      <c r="AI169" s="61"/>
      <c r="AJ169" s="45"/>
      <c r="AK169" s="61"/>
    </row>
    <row r="170" spans="3:37" x14ac:dyDescent="0.2">
      <c r="C170" s="236"/>
      <c r="D170" s="30"/>
      <c r="E170" s="61"/>
      <c r="F170" s="45"/>
      <c r="G170" s="61"/>
      <c r="H170" s="236"/>
      <c r="I170" s="45"/>
      <c r="J170" s="45"/>
      <c r="K170" s="45"/>
      <c r="L170" s="45"/>
      <c r="M170" s="45"/>
      <c r="N170" s="236"/>
      <c r="O170" s="61"/>
      <c r="P170" s="61"/>
      <c r="Q170" s="61"/>
      <c r="R170" s="45"/>
      <c r="S170" s="61"/>
      <c r="T170" s="236"/>
      <c r="U170" s="45"/>
      <c r="V170" s="45"/>
      <c r="W170" s="45"/>
      <c r="X170" s="45"/>
      <c r="Y170" s="236"/>
      <c r="Z170" s="236"/>
      <c r="AA170" s="45"/>
      <c r="AB170" s="45"/>
      <c r="AC170" s="45"/>
      <c r="AD170" s="45"/>
      <c r="AE170" s="236"/>
      <c r="AF170" s="236"/>
      <c r="AG170" s="61"/>
      <c r="AH170" s="61"/>
      <c r="AI170" s="61"/>
      <c r="AJ170" s="45"/>
      <c r="AK170" s="61"/>
    </row>
    <row r="171" spans="3:37" x14ac:dyDescent="0.2">
      <c r="C171" s="236"/>
      <c r="D171" s="30"/>
      <c r="E171" s="61"/>
      <c r="F171" s="45"/>
      <c r="G171" s="61"/>
      <c r="H171" s="236"/>
      <c r="I171" s="45"/>
      <c r="J171" s="45"/>
      <c r="K171" s="45"/>
      <c r="L171" s="45"/>
      <c r="M171" s="45"/>
      <c r="N171" s="236"/>
      <c r="O171" s="61"/>
      <c r="P171" s="61"/>
      <c r="Q171" s="61"/>
      <c r="R171" s="45"/>
      <c r="S171" s="61"/>
      <c r="T171" s="236"/>
      <c r="U171" s="45"/>
      <c r="V171" s="45"/>
      <c r="W171" s="45"/>
      <c r="X171" s="45"/>
      <c r="Y171" s="236"/>
      <c r="Z171" s="236"/>
      <c r="AA171" s="45"/>
      <c r="AB171" s="45"/>
      <c r="AC171" s="45"/>
      <c r="AD171" s="45"/>
      <c r="AE171" s="236"/>
      <c r="AF171" s="236"/>
      <c r="AG171" s="61"/>
      <c r="AH171" s="61"/>
      <c r="AI171" s="61"/>
      <c r="AJ171" s="45"/>
      <c r="AK171" s="61"/>
    </row>
    <row r="172" spans="3:37" x14ac:dyDescent="0.2">
      <c r="C172" s="236"/>
      <c r="D172" s="30"/>
      <c r="E172" s="61"/>
      <c r="F172" s="45"/>
      <c r="G172" s="61"/>
      <c r="H172" s="236"/>
      <c r="I172" s="45"/>
      <c r="J172" s="45"/>
      <c r="K172" s="45"/>
      <c r="L172" s="45"/>
      <c r="M172" s="45"/>
      <c r="N172" s="236"/>
      <c r="O172" s="61"/>
      <c r="P172" s="61"/>
      <c r="Q172" s="61"/>
      <c r="R172" s="45"/>
      <c r="S172" s="61"/>
      <c r="T172" s="236"/>
      <c r="U172" s="45"/>
      <c r="V172" s="45"/>
      <c r="W172" s="45"/>
      <c r="X172" s="45"/>
      <c r="Y172" s="236"/>
      <c r="Z172" s="236"/>
      <c r="AA172" s="45"/>
      <c r="AB172" s="45"/>
      <c r="AC172" s="45"/>
      <c r="AD172" s="45"/>
      <c r="AE172" s="236"/>
      <c r="AF172" s="236"/>
      <c r="AG172" s="61"/>
      <c r="AH172" s="61"/>
      <c r="AI172" s="61"/>
      <c r="AJ172" s="45"/>
      <c r="AK172" s="61"/>
    </row>
    <row r="173" spans="3:37" x14ac:dyDescent="0.2">
      <c r="C173" s="236"/>
      <c r="D173" s="30"/>
      <c r="E173" s="61"/>
      <c r="F173" s="45"/>
      <c r="G173" s="61"/>
      <c r="H173" s="236"/>
      <c r="I173" s="45"/>
      <c r="J173" s="45"/>
      <c r="K173" s="45"/>
      <c r="L173" s="45"/>
      <c r="M173" s="45"/>
      <c r="N173" s="236"/>
      <c r="O173" s="61"/>
      <c r="P173" s="61"/>
      <c r="Q173" s="61"/>
      <c r="R173" s="45"/>
      <c r="S173" s="61"/>
      <c r="T173" s="236"/>
      <c r="U173" s="45"/>
      <c r="V173" s="45"/>
      <c r="W173" s="45"/>
      <c r="X173" s="45"/>
      <c r="Y173" s="236"/>
      <c r="Z173" s="236"/>
      <c r="AA173" s="45"/>
      <c r="AB173" s="45"/>
      <c r="AC173" s="45"/>
      <c r="AD173" s="45"/>
      <c r="AE173" s="236"/>
      <c r="AF173" s="236"/>
      <c r="AG173" s="61"/>
      <c r="AH173" s="61"/>
      <c r="AI173" s="61"/>
      <c r="AJ173" s="45"/>
      <c r="AK173" s="61"/>
    </row>
    <row r="174" spans="3:37" x14ac:dyDescent="0.2">
      <c r="C174" s="236"/>
      <c r="D174" s="30"/>
      <c r="E174" s="61"/>
      <c r="F174" s="45"/>
      <c r="G174" s="61"/>
      <c r="H174" s="236"/>
      <c r="I174" s="45"/>
      <c r="J174" s="45"/>
      <c r="K174" s="45"/>
      <c r="L174" s="45"/>
      <c r="M174" s="45"/>
      <c r="N174" s="236"/>
      <c r="O174" s="61"/>
      <c r="P174" s="61"/>
      <c r="Q174" s="61"/>
      <c r="R174" s="45"/>
      <c r="S174" s="61"/>
      <c r="T174" s="236"/>
      <c r="U174" s="45"/>
      <c r="V174" s="45"/>
      <c r="W174" s="45"/>
      <c r="X174" s="45"/>
      <c r="Y174" s="236"/>
      <c r="Z174" s="236"/>
      <c r="AA174" s="45"/>
      <c r="AB174" s="45"/>
      <c r="AC174" s="45"/>
      <c r="AD174" s="45"/>
      <c r="AE174" s="236"/>
      <c r="AF174" s="236"/>
      <c r="AG174" s="61"/>
      <c r="AH174" s="61"/>
      <c r="AI174" s="61"/>
      <c r="AJ174" s="45"/>
      <c r="AK174" s="61"/>
    </row>
    <row r="175" spans="3:37" x14ac:dyDescent="0.2">
      <c r="C175" s="236"/>
      <c r="D175" s="30"/>
      <c r="E175" s="61"/>
      <c r="F175" s="45"/>
      <c r="G175" s="61"/>
      <c r="H175" s="236"/>
      <c r="I175" s="45"/>
      <c r="J175" s="45"/>
      <c r="K175" s="45"/>
      <c r="L175" s="45"/>
      <c r="M175" s="45"/>
      <c r="N175" s="236"/>
      <c r="O175" s="61"/>
      <c r="P175" s="61"/>
      <c r="Q175" s="61"/>
      <c r="R175" s="45"/>
      <c r="S175" s="61"/>
      <c r="T175" s="236"/>
      <c r="U175" s="45"/>
      <c r="V175" s="45"/>
      <c r="W175" s="45"/>
      <c r="X175" s="45"/>
      <c r="Y175" s="236"/>
      <c r="Z175" s="236"/>
      <c r="AA175" s="45"/>
      <c r="AB175" s="45"/>
      <c r="AC175" s="45"/>
      <c r="AD175" s="45"/>
      <c r="AE175" s="236"/>
      <c r="AF175" s="236"/>
      <c r="AG175" s="61"/>
      <c r="AH175" s="61"/>
      <c r="AI175" s="61"/>
      <c r="AJ175" s="45"/>
      <c r="AK175" s="61"/>
    </row>
    <row r="176" spans="3:37" x14ac:dyDescent="0.2">
      <c r="C176" s="236"/>
      <c r="D176" s="30"/>
      <c r="E176" s="61"/>
      <c r="F176" s="45"/>
      <c r="G176" s="61"/>
      <c r="H176" s="236"/>
      <c r="I176" s="45"/>
      <c r="J176" s="45"/>
      <c r="K176" s="45"/>
      <c r="L176" s="45"/>
      <c r="M176" s="45"/>
      <c r="N176" s="236"/>
      <c r="O176" s="61"/>
      <c r="P176" s="61"/>
      <c r="Q176" s="61"/>
      <c r="R176" s="45"/>
      <c r="S176" s="61"/>
      <c r="T176" s="236"/>
      <c r="U176" s="45"/>
      <c r="V176" s="45"/>
      <c r="W176" s="45"/>
      <c r="X176" s="45"/>
      <c r="Y176" s="236"/>
      <c r="Z176" s="236"/>
      <c r="AA176" s="45"/>
      <c r="AB176" s="45"/>
      <c r="AC176" s="45"/>
      <c r="AD176" s="45"/>
      <c r="AE176" s="236"/>
      <c r="AF176" s="236"/>
      <c r="AG176" s="61"/>
      <c r="AH176" s="61"/>
      <c r="AI176" s="61"/>
      <c r="AJ176" s="45"/>
      <c r="AK176" s="61"/>
    </row>
    <row r="177" spans="3:37" x14ac:dyDescent="0.2">
      <c r="C177" s="236"/>
      <c r="D177" s="30"/>
      <c r="E177" s="61"/>
      <c r="F177" s="45"/>
      <c r="G177" s="61"/>
      <c r="H177" s="236"/>
      <c r="I177" s="45"/>
      <c r="J177" s="45"/>
      <c r="K177" s="45"/>
      <c r="L177" s="45"/>
      <c r="M177" s="45"/>
      <c r="N177" s="236"/>
      <c r="O177" s="61"/>
      <c r="P177" s="61"/>
      <c r="Q177" s="61"/>
      <c r="R177" s="45"/>
      <c r="S177" s="61"/>
      <c r="T177" s="236"/>
      <c r="U177" s="45"/>
      <c r="V177" s="45"/>
      <c r="W177" s="45"/>
      <c r="X177" s="45"/>
      <c r="Y177" s="236"/>
      <c r="Z177" s="236"/>
      <c r="AA177" s="45"/>
      <c r="AB177" s="45"/>
      <c r="AC177" s="45"/>
      <c r="AD177" s="45"/>
      <c r="AE177" s="236"/>
      <c r="AF177" s="236"/>
      <c r="AG177" s="61"/>
      <c r="AH177" s="61"/>
      <c r="AI177" s="61"/>
      <c r="AJ177" s="45"/>
      <c r="AK177" s="61"/>
    </row>
    <row r="178" spans="3:37" x14ac:dyDescent="0.2">
      <c r="C178" s="236"/>
      <c r="D178" s="30"/>
      <c r="E178" s="61"/>
      <c r="F178" s="45"/>
      <c r="G178" s="61"/>
      <c r="H178" s="236"/>
      <c r="I178" s="45"/>
      <c r="J178" s="45"/>
      <c r="K178" s="45"/>
      <c r="L178" s="45"/>
      <c r="M178" s="45"/>
      <c r="N178" s="236"/>
      <c r="O178" s="61"/>
      <c r="P178" s="61"/>
      <c r="Q178" s="61"/>
      <c r="R178" s="45"/>
      <c r="S178" s="61"/>
      <c r="T178" s="236"/>
      <c r="U178" s="45"/>
      <c r="V178" s="45"/>
      <c r="W178" s="45"/>
      <c r="X178" s="45"/>
      <c r="Y178" s="236"/>
      <c r="Z178" s="236"/>
      <c r="AA178" s="45"/>
      <c r="AB178" s="45"/>
      <c r="AC178" s="45"/>
      <c r="AD178" s="45"/>
      <c r="AE178" s="236"/>
      <c r="AF178" s="236"/>
      <c r="AG178" s="61"/>
      <c r="AH178" s="61"/>
      <c r="AI178" s="61"/>
      <c r="AJ178" s="45"/>
      <c r="AK178" s="61"/>
    </row>
    <row r="179" spans="3:37" x14ac:dyDescent="0.2">
      <c r="C179" s="236"/>
      <c r="D179" s="30"/>
      <c r="E179" s="61"/>
      <c r="F179" s="45"/>
      <c r="G179" s="61"/>
      <c r="H179" s="236"/>
      <c r="I179" s="45"/>
      <c r="J179" s="45"/>
      <c r="K179" s="45"/>
      <c r="L179" s="45"/>
      <c r="M179" s="45"/>
      <c r="N179" s="236"/>
      <c r="O179" s="61"/>
      <c r="P179" s="61"/>
      <c r="Q179" s="61"/>
      <c r="R179" s="45"/>
      <c r="S179" s="61"/>
      <c r="T179" s="236"/>
      <c r="U179" s="45"/>
      <c r="V179" s="45"/>
      <c r="W179" s="45"/>
      <c r="X179" s="45"/>
      <c r="Y179" s="236"/>
      <c r="Z179" s="236"/>
      <c r="AA179" s="45"/>
      <c r="AB179" s="45"/>
      <c r="AC179" s="45"/>
      <c r="AD179" s="45"/>
      <c r="AE179" s="236"/>
      <c r="AF179" s="236"/>
      <c r="AG179" s="61"/>
      <c r="AH179" s="61"/>
      <c r="AI179" s="61"/>
      <c r="AJ179" s="45"/>
      <c r="AK179" s="61"/>
    </row>
    <row r="180" spans="3:37" x14ac:dyDescent="0.2">
      <c r="C180" s="236"/>
      <c r="D180" s="30"/>
      <c r="E180" s="61"/>
      <c r="F180" s="45"/>
      <c r="G180" s="61"/>
      <c r="H180" s="236"/>
      <c r="I180" s="45"/>
      <c r="J180" s="45"/>
      <c r="K180" s="45"/>
      <c r="L180" s="45"/>
      <c r="M180" s="45"/>
      <c r="N180" s="236"/>
      <c r="O180" s="61"/>
      <c r="P180" s="61"/>
      <c r="Q180" s="61"/>
      <c r="R180" s="45"/>
      <c r="S180" s="61"/>
      <c r="T180" s="236"/>
      <c r="U180" s="45"/>
      <c r="V180" s="45"/>
      <c r="W180" s="45"/>
      <c r="X180" s="45"/>
      <c r="Y180" s="236"/>
      <c r="Z180" s="236"/>
      <c r="AA180" s="45"/>
      <c r="AB180" s="45"/>
      <c r="AC180" s="45"/>
      <c r="AD180" s="45"/>
      <c r="AE180" s="236"/>
      <c r="AF180" s="236"/>
      <c r="AG180" s="61"/>
      <c r="AH180" s="61"/>
      <c r="AI180" s="61"/>
      <c r="AJ180" s="45"/>
      <c r="AK180" s="61"/>
    </row>
    <row r="181" spans="3:37" x14ac:dyDescent="0.2">
      <c r="C181" s="236"/>
      <c r="D181" s="30"/>
      <c r="E181" s="61"/>
      <c r="F181" s="45"/>
      <c r="G181" s="61"/>
      <c r="H181" s="236"/>
      <c r="I181" s="45"/>
      <c r="J181" s="45"/>
      <c r="K181" s="45"/>
      <c r="L181" s="45"/>
      <c r="M181" s="45"/>
      <c r="N181" s="236"/>
      <c r="O181" s="61"/>
      <c r="P181" s="61"/>
      <c r="Q181" s="61"/>
      <c r="R181" s="45"/>
      <c r="S181" s="61"/>
      <c r="T181" s="236"/>
      <c r="U181" s="45"/>
      <c r="V181" s="45"/>
      <c r="W181" s="45"/>
      <c r="X181" s="45"/>
      <c r="Y181" s="236"/>
      <c r="Z181" s="236"/>
      <c r="AA181" s="45"/>
      <c r="AB181" s="45"/>
      <c r="AC181" s="45"/>
      <c r="AD181" s="45"/>
      <c r="AE181" s="236"/>
      <c r="AF181" s="236"/>
      <c r="AG181" s="61"/>
      <c r="AH181" s="61"/>
      <c r="AI181" s="61"/>
      <c r="AJ181" s="45"/>
      <c r="AK181" s="61"/>
    </row>
    <row r="182" spans="3:37" x14ac:dyDescent="0.2">
      <c r="C182" s="236"/>
      <c r="D182" s="30"/>
      <c r="E182" s="61"/>
      <c r="F182" s="45"/>
      <c r="G182" s="61"/>
      <c r="H182" s="236"/>
      <c r="I182" s="45"/>
      <c r="J182" s="45"/>
      <c r="K182" s="45"/>
      <c r="L182" s="45"/>
      <c r="M182" s="45"/>
      <c r="N182" s="236"/>
      <c r="O182" s="61"/>
      <c r="P182" s="61"/>
      <c r="Q182" s="61"/>
      <c r="R182" s="45"/>
      <c r="S182" s="61"/>
      <c r="T182" s="236"/>
      <c r="U182" s="45"/>
      <c r="V182" s="45"/>
      <c r="W182" s="45"/>
      <c r="X182" s="45"/>
      <c r="Y182" s="236"/>
      <c r="Z182" s="236"/>
      <c r="AA182" s="45"/>
      <c r="AB182" s="45"/>
      <c r="AC182" s="45"/>
      <c r="AD182" s="45"/>
      <c r="AE182" s="236"/>
      <c r="AF182" s="236"/>
      <c r="AG182" s="61"/>
      <c r="AH182" s="61"/>
      <c r="AI182" s="61"/>
      <c r="AJ182" s="45"/>
      <c r="AK182" s="61"/>
    </row>
    <row r="183" spans="3:37" x14ac:dyDescent="0.2">
      <c r="C183" s="236"/>
      <c r="D183" s="30"/>
      <c r="E183" s="61"/>
      <c r="F183" s="45"/>
      <c r="G183" s="61"/>
      <c r="H183" s="236"/>
      <c r="I183" s="45"/>
      <c r="J183" s="45"/>
      <c r="K183" s="45"/>
      <c r="L183" s="45"/>
      <c r="M183" s="45"/>
      <c r="N183" s="236"/>
      <c r="O183" s="61"/>
      <c r="P183" s="61"/>
      <c r="Q183" s="61"/>
      <c r="R183" s="45"/>
      <c r="S183" s="61"/>
      <c r="T183" s="236"/>
      <c r="U183" s="45"/>
      <c r="V183" s="45"/>
      <c r="W183" s="45"/>
      <c r="X183" s="45"/>
      <c r="Y183" s="236"/>
      <c r="Z183" s="236"/>
      <c r="AA183" s="45"/>
      <c r="AB183" s="45"/>
      <c r="AC183" s="45"/>
      <c r="AD183" s="45"/>
      <c r="AE183" s="236"/>
      <c r="AF183" s="236"/>
      <c r="AG183" s="61"/>
      <c r="AH183" s="61"/>
      <c r="AI183" s="61"/>
      <c r="AJ183" s="45"/>
      <c r="AK183" s="61"/>
    </row>
    <row r="184" spans="3:37" x14ac:dyDescent="0.2">
      <c r="C184" s="236"/>
      <c r="D184" s="30"/>
      <c r="E184" s="61"/>
      <c r="F184" s="45"/>
      <c r="G184" s="61"/>
      <c r="H184" s="236"/>
      <c r="I184" s="45"/>
      <c r="J184" s="45"/>
      <c r="K184" s="45"/>
      <c r="L184" s="45"/>
      <c r="M184" s="45"/>
      <c r="N184" s="236"/>
      <c r="O184" s="61"/>
      <c r="P184" s="61"/>
      <c r="Q184" s="61"/>
      <c r="R184" s="45"/>
      <c r="S184" s="61"/>
      <c r="T184" s="236"/>
      <c r="U184" s="45"/>
      <c r="V184" s="45"/>
      <c r="W184" s="45"/>
      <c r="X184" s="45"/>
      <c r="Y184" s="236"/>
      <c r="Z184" s="236"/>
      <c r="AA184" s="45"/>
      <c r="AB184" s="45"/>
      <c r="AC184" s="45"/>
      <c r="AD184" s="45"/>
      <c r="AE184" s="236"/>
      <c r="AF184" s="236"/>
      <c r="AG184" s="61"/>
      <c r="AH184" s="61"/>
      <c r="AI184" s="61"/>
      <c r="AJ184" s="45"/>
      <c r="AK184" s="61"/>
    </row>
    <row r="185" spans="3:37" x14ac:dyDescent="0.2">
      <c r="C185" s="236"/>
      <c r="D185" s="30"/>
      <c r="E185" s="61"/>
      <c r="F185" s="45"/>
      <c r="G185" s="61"/>
      <c r="H185" s="236"/>
      <c r="I185" s="45"/>
      <c r="J185" s="45"/>
      <c r="K185" s="45"/>
      <c r="L185" s="45"/>
      <c r="M185" s="45"/>
      <c r="N185" s="236"/>
      <c r="O185" s="61"/>
      <c r="P185" s="61"/>
      <c r="Q185" s="61"/>
      <c r="R185" s="45"/>
      <c r="S185" s="61"/>
      <c r="T185" s="236"/>
      <c r="U185" s="45"/>
      <c r="V185" s="45"/>
      <c r="W185" s="45"/>
      <c r="X185" s="45"/>
      <c r="Y185" s="236"/>
      <c r="Z185" s="236"/>
      <c r="AA185" s="45"/>
      <c r="AB185" s="45"/>
      <c r="AC185" s="45"/>
      <c r="AD185" s="45"/>
      <c r="AE185" s="236"/>
      <c r="AF185" s="236"/>
      <c r="AG185" s="61"/>
      <c r="AH185" s="61"/>
      <c r="AI185" s="61"/>
      <c r="AJ185" s="45"/>
      <c r="AK185" s="61"/>
    </row>
    <row r="186" spans="3:37" x14ac:dyDescent="0.2">
      <c r="C186" s="236"/>
      <c r="D186" s="30"/>
      <c r="E186" s="61"/>
      <c r="F186" s="45"/>
      <c r="G186" s="61"/>
      <c r="H186" s="236"/>
      <c r="I186" s="45"/>
      <c r="J186" s="45"/>
      <c r="K186" s="45"/>
      <c r="L186" s="45"/>
      <c r="M186" s="45"/>
      <c r="N186" s="236"/>
      <c r="O186" s="61"/>
      <c r="P186" s="61"/>
      <c r="Q186" s="61"/>
      <c r="R186" s="45"/>
      <c r="S186" s="61"/>
      <c r="T186" s="236"/>
      <c r="U186" s="45"/>
      <c r="V186" s="45"/>
      <c r="W186" s="45"/>
      <c r="X186" s="45"/>
      <c r="Y186" s="236"/>
      <c r="Z186" s="236"/>
      <c r="AA186" s="45"/>
      <c r="AB186" s="45"/>
      <c r="AC186" s="45"/>
      <c r="AD186" s="45"/>
      <c r="AE186" s="236"/>
      <c r="AF186" s="236"/>
      <c r="AG186" s="61"/>
      <c r="AH186" s="61"/>
      <c r="AI186" s="61"/>
      <c r="AJ186" s="45"/>
      <c r="AK186" s="61"/>
    </row>
    <row r="187" spans="3:37" x14ac:dyDescent="0.2">
      <c r="C187" s="236"/>
      <c r="D187" s="30"/>
      <c r="E187" s="61"/>
      <c r="F187" s="45"/>
      <c r="G187" s="61"/>
      <c r="H187" s="236"/>
      <c r="I187" s="45"/>
      <c r="J187" s="45"/>
      <c r="K187" s="45"/>
      <c r="L187" s="45"/>
      <c r="M187" s="45"/>
      <c r="N187" s="236"/>
      <c r="O187" s="61"/>
      <c r="P187" s="61"/>
      <c r="Q187" s="61"/>
      <c r="R187" s="45"/>
      <c r="S187" s="61"/>
      <c r="T187" s="236"/>
      <c r="U187" s="45"/>
      <c r="V187" s="45"/>
      <c r="W187" s="45"/>
      <c r="X187" s="45"/>
      <c r="Y187" s="236"/>
      <c r="Z187" s="236"/>
      <c r="AA187" s="45"/>
      <c r="AB187" s="45"/>
      <c r="AC187" s="45"/>
      <c r="AD187" s="45"/>
      <c r="AE187" s="236"/>
      <c r="AF187" s="236"/>
      <c r="AG187" s="61"/>
      <c r="AH187" s="61"/>
      <c r="AI187" s="61"/>
      <c r="AJ187" s="45"/>
      <c r="AK187" s="61"/>
    </row>
    <row r="188" spans="3:37" x14ac:dyDescent="0.2">
      <c r="C188" s="236"/>
      <c r="D188" s="30"/>
      <c r="E188" s="61"/>
      <c r="F188" s="45"/>
      <c r="G188" s="61"/>
      <c r="H188" s="236"/>
      <c r="I188" s="45"/>
      <c r="J188" s="45"/>
      <c r="K188" s="45"/>
      <c r="L188" s="45"/>
      <c r="M188" s="45"/>
      <c r="N188" s="236"/>
      <c r="O188" s="61"/>
      <c r="P188" s="61"/>
      <c r="Q188" s="61"/>
      <c r="R188" s="45"/>
      <c r="S188" s="61"/>
      <c r="T188" s="236"/>
      <c r="U188" s="45"/>
      <c r="V188" s="45"/>
      <c r="W188" s="45"/>
      <c r="X188" s="45"/>
      <c r="Y188" s="236"/>
      <c r="Z188" s="236"/>
      <c r="AA188" s="45"/>
      <c r="AB188" s="45"/>
      <c r="AC188" s="45"/>
      <c r="AD188" s="45"/>
      <c r="AE188" s="236"/>
      <c r="AF188" s="236"/>
      <c r="AG188" s="61"/>
      <c r="AH188" s="61"/>
      <c r="AI188" s="61"/>
      <c r="AJ188" s="45"/>
      <c r="AK188" s="61"/>
    </row>
    <row r="189" spans="3:37" x14ac:dyDescent="0.2">
      <c r="C189" s="236"/>
      <c r="D189" s="30"/>
      <c r="E189" s="61"/>
      <c r="F189" s="45"/>
      <c r="G189" s="61"/>
      <c r="H189" s="236"/>
      <c r="I189" s="45"/>
      <c r="J189" s="45"/>
      <c r="K189" s="45"/>
      <c r="L189" s="45"/>
      <c r="M189" s="45"/>
      <c r="N189" s="236"/>
      <c r="O189" s="61"/>
      <c r="P189" s="61"/>
      <c r="Q189" s="61"/>
      <c r="R189" s="45"/>
      <c r="S189" s="61"/>
      <c r="T189" s="236"/>
      <c r="U189" s="45"/>
      <c r="V189" s="45"/>
      <c r="W189" s="45"/>
      <c r="X189" s="45"/>
      <c r="Y189" s="236"/>
      <c r="Z189" s="236"/>
      <c r="AA189" s="45"/>
      <c r="AB189" s="45"/>
      <c r="AC189" s="45"/>
      <c r="AD189" s="45"/>
      <c r="AE189" s="236"/>
      <c r="AF189" s="236"/>
      <c r="AG189" s="61"/>
      <c r="AH189" s="61"/>
      <c r="AI189" s="61"/>
      <c r="AJ189" s="45"/>
      <c r="AK189" s="61"/>
    </row>
    <row r="190" spans="3:37" x14ac:dyDescent="0.2">
      <c r="C190" s="236"/>
      <c r="D190" s="30"/>
      <c r="E190" s="61"/>
      <c r="F190" s="45"/>
      <c r="G190" s="61"/>
      <c r="H190" s="236"/>
      <c r="I190" s="45"/>
      <c r="J190" s="45"/>
      <c r="K190" s="45"/>
      <c r="L190" s="45"/>
      <c r="M190" s="45"/>
      <c r="N190" s="236"/>
      <c r="O190" s="61"/>
      <c r="P190" s="61"/>
      <c r="Q190" s="61"/>
      <c r="R190" s="45"/>
      <c r="S190" s="61"/>
      <c r="T190" s="236"/>
      <c r="U190" s="45"/>
      <c r="V190" s="45"/>
      <c r="W190" s="45"/>
      <c r="X190" s="45"/>
      <c r="Y190" s="236"/>
      <c r="Z190" s="236"/>
      <c r="AA190" s="45"/>
      <c r="AB190" s="45"/>
      <c r="AC190" s="45"/>
      <c r="AD190" s="45"/>
      <c r="AE190" s="236"/>
      <c r="AF190" s="236"/>
      <c r="AG190" s="61"/>
      <c r="AH190" s="61"/>
      <c r="AI190" s="61"/>
      <c r="AJ190" s="45"/>
      <c r="AK190" s="61"/>
    </row>
    <row r="191" spans="3:37" x14ac:dyDescent="0.2">
      <c r="C191" s="236"/>
      <c r="D191" s="30"/>
      <c r="E191" s="61"/>
      <c r="F191" s="45"/>
      <c r="G191" s="61"/>
      <c r="H191" s="236"/>
      <c r="I191" s="45"/>
      <c r="J191" s="45"/>
      <c r="K191" s="45"/>
      <c r="L191" s="45"/>
      <c r="M191" s="45"/>
      <c r="N191" s="236"/>
      <c r="O191" s="61"/>
      <c r="P191" s="61"/>
      <c r="Q191" s="61"/>
      <c r="R191" s="45"/>
      <c r="S191" s="61"/>
      <c r="T191" s="236"/>
      <c r="U191" s="45"/>
      <c r="V191" s="45"/>
      <c r="W191" s="45"/>
      <c r="X191" s="45"/>
      <c r="Y191" s="236"/>
      <c r="Z191" s="236"/>
      <c r="AA191" s="45"/>
      <c r="AB191" s="45"/>
      <c r="AC191" s="45"/>
      <c r="AD191" s="45"/>
      <c r="AE191" s="236"/>
      <c r="AF191" s="236"/>
      <c r="AG191" s="61"/>
      <c r="AH191" s="61"/>
      <c r="AI191" s="61"/>
      <c r="AJ191" s="45"/>
      <c r="AK191" s="61"/>
    </row>
    <row r="192" spans="3:37" x14ac:dyDescent="0.2">
      <c r="C192" s="236"/>
      <c r="D192" s="30"/>
      <c r="E192" s="61"/>
      <c r="F192" s="45"/>
      <c r="G192" s="61"/>
      <c r="H192" s="236"/>
      <c r="I192" s="45"/>
      <c r="J192" s="45"/>
      <c r="K192" s="45"/>
      <c r="L192" s="45"/>
      <c r="M192" s="45"/>
      <c r="N192" s="236"/>
      <c r="O192" s="61"/>
      <c r="P192" s="61"/>
      <c r="Q192" s="61"/>
      <c r="R192" s="45"/>
      <c r="S192" s="61"/>
      <c r="T192" s="236"/>
      <c r="U192" s="45"/>
      <c r="V192" s="45"/>
      <c r="W192" s="45"/>
      <c r="X192" s="45"/>
      <c r="Y192" s="236"/>
      <c r="Z192" s="236"/>
      <c r="AA192" s="45"/>
      <c r="AB192" s="45"/>
      <c r="AC192" s="45"/>
      <c r="AD192" s="45"/>
      <c r="AE192" s="236"/>
      <c r="AF192" s="236"/>
      <c r="AG192" s="61"/>
      <c r="AH192" s="61"/>
      <c r="AI192" s="61"/>
      <c r="AJ192" s="45"/>
      <c r="AK192" s="61"/>
    </row>
    <row r="193" spans="3:37" x14ac:dyDescent="0.2">
      <c r="C193" s="236"/>
      <c r="D193" s="30"/>
      <c r="E193" s="61"/>
      <c r="F193" s="45"/>
      <c r="G193" s="61"/>
      <c r="H193" s="236"/>
      <c r="I193" s="45"/>
      <c r="J193" s="45"/>
      <c r="K193" s="45"/>
      <c r="L193" s="45"/>
      <c r="M193" s="45"/>
      <c r="N193" s="236"/>
      <c r="O193" s="61"/>
      <c r="P193" s="61"/>
      <c r="Q193" s="61"/>
      <c r="R193" s="45"/>
      <c r="S193" s="61"/>
      <c r="T193" s="236"/>
      <c r="U193" s="45"/>
      <c r="V193" s="45"/>
      <c r="W193" s="45"/>
      <c r="X193" s="45"/>
      <c r="Y193" s="236"/>
      <c r="Z193" s="236"/>
      <c r="AA193" s="45"/>
      <c r="AB193" s="45"/>
      <c r="AC193" s="45"/>
      <c r="AD193" s="45"/>
      <c r="AE193" s="236"/>
      <c r="AF193" s="236"/>
      <c r="AG193" s="61"/>
      <c r="AH193" s="61"/>
      <c r="AI193" s="61"/>
      <c r="AJ193" s="45"/>
      <c r="AK193" s="61"/>
    </row>
    <row r="194" spans="3:37" x14ac:dyDescent="0.2">
      <c r="C194" s="236"/>
      <c r="D194" s="30"/>
      <c r="E194" s="61"/>
      <c r="F194" s="45"/>
      <c r="G194" s="61"/>
      <c r="H194" s="236"/>
      <c r="I194" s="45"/>
      <c r="J194" s="45"/>
      <c r="K194" s="45"/>
      <c r="L194" s="45"/>
      <c r="M194" s="45"/>
      <c r="N194" s="236"/>
      <c r="O194" s="61"/>
      <c r="P194" s="61"/>
      <c r="Q194" s="61"/>
      <c r="R194" s="45"/>
      <c r="S194" s="61"/>
      <c r="T194" s="236"/>
      <c r="U194" s="45"/>
      <c r="V194" s="45"/>
      <c r="W194" s="45"/>
      <c r="X194" s="45"/>
      <c r="Y194" s="236"/>
      <c r="Z194" s="236"/>
      <c r="AA194" s="45"/>
      <c r="AB194" s="45"/>
      <c r="AC194" s="45"/>
      <c r="AD194" s="45"/>
      <c r="AE194" s="236"/>
      <c r="AF194" s="236"/>
      <c r="AG194" s="61"/>
      <c r="AH194" s="61"/>
      <c r="AI194" s="61"/>
      <c r="AJ194" s="45"/>
      <c r="AK194" s="61"/>
    </row>
    <row r="195" spans="3:37" x14ac:dyDescent="0.2">
      <c r="C195" s="236"/>
      <c r="D195" s="30"/>
      <c r="E195" s="61"/>
      <c r="F195" s="45"/>
      <c r="G195" s="61"/>
      <c r="H195" s="236"/>
      <c r="I195" s="45"/>
      <c r="J195" s="45"/>
      <c r="K195" s="45"/>
      <c r="L195" s="45"/>
      <c r="M195" s="45"/>
      <c r="N195" s="236"/>
      <c r="O195" s="61"/>
      <c r="P195" s="61"/>
      <c r="Q195" s="61"/>
      <c r="R195" s="45"/>
      <c r="S195" s="61"/>
      <c r="T195" s="236"/>
      <c r="U195" s="45"/>
      <c r="V195" s="45"/>
      <c r="W195" s="45"/>
      <c r="X195" s="45"/>
      <c r="Y195" s="236"/>
      <c r="Z195" s="236"/>
      <c r="AA195" s="45"/>
      <c r="AB195" s="45"/>
      <c r="AC195" s="45"/>
      <c r="AD195" s="45"/>
      <c r="AE195" s="236"/>
      <c r="AF195" s="236"/>
      <c r="AG195" s="61"/>
      <c r="AH195" s="61"/>
      <c r="AI195" s="61"/>
      <c r="AJ195" s="45"/>
      <c r="AK195" s="61"/>
    </row>
    <row r="196" spans="3:37" x14ac:dyDescent="0.2">
      <c r="C196" s="236"/>
      <c r="D196" s="30"/>
      <c r="E196" s="61"/>
      <c r="F196" s="45"/>
      <c r="G196" s="61"/>
      <c r="H196" s="236"/>
      <c r="I196" s="45"/>
      <c r="J196" s="45"/>
      <c r="K196" s="45"/>
      <c r="L196" s="45"/>
      <c r="M196" s="45"/>
      <c r="N196" s="236"/>
      <c r="O196" s="61"/>
      <c r="P196" s="61"/>
      <c r="Q196" s="61"/>
      <c r="R196" s="45"/>
      <c r="S196" s="61"/>
      <c r="T196" s="236"/>
      <c r="U196" s="45"/>
      <c r="V196" s="45"/>
      <c r="W196" s="45"/>
      <c r="X196" s="45"/>
      <c r="Y196" s="236"/>
      <c r="Z196" s="236"/>
      <c r="AA196" s="45"/>
      <c r="AB196" s="45"/>
      <c r="AC196" s="45"/>
      <c r="AD196" s="45"/>
      <c r="AE196" s="236"/>
      <c r="AF196" s="236"/>
      <c r="AG196" s="61"/>
      <c r="AH196" s="61"/>
      <c r="AI196" s="61"/>
      <c r="AJ196" s="45"/>
      <c r="AK196" s="61"/>
    </row>
    <row r="197" spans="3:37" x14ac:dyDescent="0.2">
      <c r="C197" s="236"/>
      <c r="D197" s="30"/>
      <c r="E197" s="61"/>
      <c r="F197" s="45"/>
      <c r="G197" s="61"/>
      <c r="H197" s="236"/>
      <c r="I197" s="45"/>
      <c r="J197" s="45"/>
      <c r="K197" s="45"/>
      <c r="L197" s="45"/>
      <c r="M197" s="45"/>
      <c r="N197" s="236"/>
      <c r="O197" s="61"/>
      <c r="P197" s="61"/>
      <c r="Q197" s="61"/>
      <c r="R197" s="45"/>
      <c r="S197" s="61"/>
      <c r="T197" s="236"/>
      <c r="U197" s="45"/>
      <c r="V197" s="45"/>
      <c r="W197" s="45"/>
      <c r="X197" s="45"/>
      <c r="Y197" s="236"/>
      <c r="Z197" s="236"/>
      <c r="AA197" s="45"/>
      <c r="AB197" s="45"/>
      <c r="AC197" s="45"/>
      <c r="AD197" s="45"/>
      <c r="AE197" s="236"/>
      <c r="AF197" s="236"/>
      <c r="AG197" s="61"/>
      <c r="AH197" s="61"/>
      <c r="AI197" s="61"/>
      <c r="AJ197" s="45"/>
      <c r="AK197" s="61"/>
    </row>
    <row r="198" spans="3:37" x14ac:dyDescent="0.2">
      <c r="C198" s="236"/>
      <c r="D198" s="30"/>
      <c r="E198" s="61"/>
      <c r="F198" s="45"/>
      <c r="G198" s="61"/>
      <c r="H198" s="236"/>
      <c r="I198" s="45"/>
      <c r="J198" s="45"/>
      <c r="K198" s="45"/>
      <c r="L198" s="45"/>
      <c r="M198" s="45"/>
      <c r="N198" s="236"/>
      <c r="O198" s="61"/>
      <c r="P198" s="61"/>
      <c r="Q198" s="61"/>
      <c r="R198" s="45"/>
      <c r="S198" s="61"/>
      <c r="T198" s="236"/>
      <c r="U198" s="45"/>
      <c r="V198" s="45"/>
      <c r="W198" s="45"/>
      <c r="X198" s="45"/>
      <c r="Y198" s="236"/>
      <c r="Z198" s="236"/>
      <c r="AA198" s="45"/>
      <c r="AB198" s="45"/>
      <c r="AC198" s="45"/>
      <c r="AD198" s="45"/>
      <c r="AE198" s="236"/>
      <c r="AF198" s="236"/>
      <c r="AG198" s="61"/>
      <c r="AH198" s="61"/>
      <c r="AI198" s="61"/>
      <c r="AJ198" s="45"/>
      <c r="AK198" s="61"/>
    </row>
    <row r="199" spans="3:37" x14ac:dyDescent="0.2">
      <c r="C199" s="236"/>
      <c r="D199" s="30"/>
      <c r="E199" s="61"/>
      <c r="F199" s="45"/>
      <c r="G199" s="61"/>
      <c r="H199" s="236"/>
      <c r="I199" s="45"/>
      <c r="J199" s="45"/>
      <c r="K199" s="45"/>
      <c r="L199" s="45"/>
      <c r="M199" s="45"/>
      <c r="N199" s="236"/>
      <c r="O199" s="61"/>
      <c r="P199" s="61"/>
      <c r="Q199" s="61"/>
      <c r="R199" s="45"/>
      <c r="S199" s="61"/>
      <c r="T199" s="236"/>
      <c r="U199" s="45"/>
      <c r="V199" s="45"/>
      <c r="W199" s="45"/>
      <c r="X199" s="45"/>
      <c r="Y199" s="236"/>
      <c r="Z199" s="236"/>
      <c r="AA199" s="45"/>
      <c r="AB199" s="45"/>
      <c r="AC199" s="45"/>
      <c r="AD199" s="45"/>
      <c r="AE199" s="236"/>
      <c r="AF199" s="236"/>
      <c r="AG199" s="61"/>
      <c r="AH199" s="61"/>
      <c r="AI199" s="61"/>
      <c r="AJ199" s="45"/>
      <c r="AK199" s="61"/>
    </row>
    <row r="200" spans="3:37" x14ac:dyDescent="0.2">
      <c r="C200" s="236"/>
      <c r="D200" s="30"/>
      <c r="E200" s="61"/>
      <c r="F200" s="45"/>
      <c r="G200" s="61"/>
      <c r="H200" s="236"/>
      <c r="I200" s="45"/>
      <c r="J200" s="45"/>
      <c r="K200" s="45"/>
      <c r="L200" s="45"/>
      <c r="M200" s="45"/>
      <c r="N200" s="236"/>
      <c r="O200" s="61"/>
      <c r="P200" s="61"/>
      <c r="Q200" s="61"/>
      <c r="R200" s="45"/>
      <c r="S200" s="61"/>
      <c r="T200" s="236"/>
      <c r="U200" s="45"/>
      <c r="V200" s="45"/>
      <c r="W200" s="45"/>
      <c r="X200" s="45"/>
      <c r="Y200" s="236"/>
      <c r="Z200" s="236"/>
      <c r="AA200" s="45"/>
      <c r="AB200" s="45"/>
      <c r="AC200" s="45"/>
      <c r="AD200" s="45"/>
      <c r="AE200" s="236"/>
      <c r="AF200" s="236"/>
      <c r="AG200" s="61"/>
      <c r="AH200" s="61"/>
      <c r="AI200" s="61"/>
      <c r="AJ200" s="45"/>
      <c r="AK200" s="61"/>
    </row>
    <row r="201" spans="3:37" x14ac:dyDescent="0.2">
      <c r="C201" s="236"/>
      <c r="D201" s="30"/>
      <c r="E201" s="61"/>
      <c r="F201" s="45"/>
      <c r="G201" s="61"/>
      <c r="H201" s="236"/>
      <c r="I201" s="45"/>
      <c r="J201" s="45"/>
      <c r="K201" s="45"/>
      <c r="L201" s="45"/>
      <c r="M201" s="45"/>
      <c r="N201" s="236"/>
      <c r="O201" s="61"/>
      <c r="P201" s="61"/>
      <c r="Q201" s="61"/>
      <c r="R201" s="45"/>
      <c r="S201" s="61"/>
      <c r="T201" s="236"/>
      <c r="U201" s="45"/>
      <c r="V201" s="45"/>
      <c r="W201" s="45"/>
      <c r="X201" s="45"/>
      <c r="Y201" s="236"/>
      <c r="Z201" s="236"/>
      <c r="AA201" s="45"/>
      <c r="AB201" s="45"/>
      <c r="AC201" s="45"/>
      <c r="AD201" s="45"/>
      <c r="AE201" s="236"/>
      <c r="AF201" s="236"/>
      <c r="AG201" s="61"/>
      <c r="AH201" s="61"/>
      <c r="AI201" s="61"/>
      <c r="AJ201" s="45"/>
      <c r="AK201" s="61"/>
    </row>
    <row r="202" spans="3:37" x14ac:dyDescent="0.2">
      <c r="C202" s="236"/>
      <c r="D202" s="30"/>
      <c r="E202" s="61"/>
      <c r="F202" s="45"/>
      <c r="G202" s="61"/>
      <c r="H202" s="236"/>
      <c r="I202" s="45"/>
      <c r="J202" s="45"/>
      <c r="K202" s="45"/>
      <c r="L202" s="45"/>
      <c r="M202" s="45"/>
      <c r="N202" s="236"/>
      <c r="O202" s="61"/>
      <c r="P202" s="61"/>
      <c r="Q202" s="61"/>
      <c r="R202" s="45"/>
      <c r="S202" s="61"/>
      <c r="T202" s="236"/>
      <c r="U202" s="45"/>
      <c r="V202" s="45"/>
      <c r="W202" s="45"/>
      <c r="X202" s="45"/>
      <c r="Y202" s="236"/>
      <c r="Z202" s="236"/>
      <c r="AA202" s="45"/>
      <c r="AB202" s="45"/>
      <c r="AC202" s="45"/>
      <c r="AD202" s="45"/>
      <c r="AE202" s="236"/>
      <c r="AF202" s="236"/>
      <c r="AG202" s="61"/>
      <c r="AH202" s="61"/>
      <c r="AI202" s="61"/>
      <c r="AJ202" s="45"/>
      <c r="AK202" s="61"/>
    </row>
    <row r="203" spans="3:37" x14ac:dyDescent="0.2">
      <c r="C203" s="236"/>
      <c r="D203" s="30"/>
      <c r="E203" s="61"/>
      <c r="F203" s="45"/>
      <c r="G203" s="61"/>
      <c r="H203" s="236"/>
      <c r="I203" s="45"/>
      <c r="J203" s="45"/>
      <c r="K203" s="45"/>
      <c r="L203" s="45"/>
      <c r="M203" s="45"/>
      <c r="N203" s="236"/>
      <c r="O203" s="61"/>
      <c r="P203" s="61"/>
      <c r="Q203" s="61"/>
      <c r="R203" s="45"/>
      <c r="S203" s="61"/>
      <c r="T203" s="236"/>
      <c r="U203" s="45"/>
      <c r="V203" s="45"/>
      <c r="W203" s="45"/>
      <c r="X203" s="45"/>
      <c r="Y203" s="236"/>
      <c r="Z203" s="236"/>
      <c r="AA203" s="45"/>
      <c r="AB203" s="45"/>
      <c r="AC203" s="45"/>
      <c r="AD203" s="45"/>
      <c r="AE203" s="236"/>
      <c r="AF203" s="236"/>
      <c r="AG203" s="61"/>
      <c r="AH203" s="61"/>
      <c r="AI203" s="61"/>
      <c r="AJ203" s="45"/>
      <c r="AK203" s="61"/>
    </row>
    <row r="204" spans="3:37" x14ac:dyDescent="0.2">
      <c r="C204" s="236"/>
      <c r="D204" s="30"/>
      <c r="E204" s="61"/>
      <c r="F204" s="45"/>
      <c r="G204" s="61"/>
      <c r="H204" s="236"/>
      <c r="I204" s="45"/>
      <c r="J204" s="45"/>
      <c r="K204" s="45"/>
      <c r="L204" s="45"/>
      <c r="M204" s="45"/>
      <c r="N204" s="236"/>
      <c r="O204" s="61"/>
      <c r="P204" s="61"/>
      <c r="Q204" s="61"/>
      <c r="R204" s="45"/>
      <c r="S204" s="61"/>
      <c r="T204" s="236"/>
      <c r="U204" s="45"/>
      <c r="V204" s="45"/>
      <c r="W204" s="45"/>
      <c r="X204" s="45"/>
      <c r="Y204" s="236"/>
      <c r="Z204" s="236"/>
      <c r="AA204" s="45"/>
      <c r="AB204" s="45"/>
      <c r="AC204" s="45"/>
      <c r="AD204" s="45"/>
      <c r="AE204" s="236"/>
      <c r="AF204" s="236"/>
      <c r="AG204" s="61"/>
      <c r="AH204" s="61"/>
      <c r="AI204" s="61"/>
      <c r="AJ204" s="45"/>
      <c r="AK204" s="61"/>
    </row>
    <row r="205" spans="3:37" x14ac:dyDescent="0.2">
      <c r="C205" s="236"/>
      <c r="D205" s="30"/>
      <c r="E205" s="61"/>
      <c r="F205" s="45"/>
      <c r="G205" s="61"/>
      <c r="H205" s="236"/>
      <c r="I205" s="45"/>
      <c r="J205" s="45"/>
      <c r="K205" s="45"/>
      <c r="L205" s="45"/>
      <c r="M205" s="45"/>
      <c r="N205" s="236"/>
      <c r="O205" s="61"/>
      <c r="P205" s="61"/>
      <c r="Q205" s="61"/>
      <c r="R205" s="45"/>
      <c r="S205" s="61"/>
      <c r="T205" s="236"/>
      <c r="U205" s="45"/>
      <c r="V205" s="45"/>
      <c r="W205" s="45"/>
      <c r="X205" s="45"/>
      <c r="Y205" s="236"/>
      <c r="Z205" s="236"/>
      <c r="AA205" s="45"/>
      <c r="AB205" s="45"/>
      <c r="AC205" s="45"/>
      <c r="AD205" s="45"/>
      <c r="AE205" s="236"/>
      <c r="AF205" s="236"/>
      <c r="AG205" s="61"/>
      <c r="AH205" s="61"/>
      <c r="AI205" s="61"/>
      <c r="AJ205" s="45"/>
      <c r="AK205" s="61"/>
    </row>
    <row r="206" spans="3:37" x14ac:dyDescent="0.2">
      <c r="C206" s="236"/>
      <c r="D206" s="30"/>
      <c r="E206" s="61"/>
      <c r="F206" s="45"/>
      <c r="G206" s="61"/>
      <c r="H206" s="236"/>
      <c r="I206" s="45"/>
      <c r="J206" s="45"/>
      <c r="K206" s="45"/>
      <c r="L206" s="45"/>
      <c r="M206" s="45"/>
      <c r="N206" s="236"/>
      <c r="O206" s="61"/>
      <c r="P206" s="61"/>
      <c r="Q206" s="61"/>
      <c r="R206" s="45"/>
      <c r="S206" s="61"/>
      <c r="T206" s="236"/>
      <c r="U206" s="45"/>
      <c r="V206" s="45"/>
      <c r="W206" s="45"/>
      <c r="X206" s="45"/>
      <c r="Y206" s="236"/>
      <c r="Z206" s="236"/>
      <c r="AA206" s="45"/>
      <c r="AB206" s="45"/>
      <c r="AC206" s="45"/>
      <c r="AD206" s="45"/>
      <c r="AE206" s="236"/>
      <c r="AF206" s="236"/>
      <c r="AG206" s="61"/>
      <c r="AH206" s="61"/>
      <c r="AI206" s="61"/>
      <c r="AJ206" s="45"/>
      <c r="AK206" s="61"/>
    </row>
    <row r="207" spans="3:37" x14ac:dyDescent="0.2">
      <c r="C207" s="236"/>
      <c r="D207" s="30"/>
      <c r="E207" s="61"/>
      <c r="F207" s="45"/>
      <c r="G207" s="61"/>
      <c r="H207" s="236"/>
      <c r="I207" s="45"/>
      <c r="J207" s="45"/>
      <c r="K207" s="45"/>
      <c r="L207" s="45"/>
      <c r="M207" s="45"/>
      <c r="N207" s="236"/>
      <c r="O207" s="61"/>
      <c r="P207" s="61"/>
      <c r="Q207" s="61"/>
      <c r="R207" s="45"/>
      <c r="S207" s="61"/>
      <c r="T207" s="236"/>
      <c r="U207" s="45"/>
      <c r="V207" s="45"/>
      <c r="W207" s="45"/>
      <c r="X207" s="45"/>
      <c r="Y207" s="236"/>
      <c r="Z207" s="236"/>
      <c r="AA207" s="45"/>
      <c r="AB207" s="45"/>
      <c r="AC207" s="45"/>
      <c r="AD207" s="45"/>
      <c r="AE207" s="236"/>
      <c r="AF207" s="236"/>
      <c r="AG207" s="61"/>
      <c r="AH207" s="61"/>
      <c r="AI207" s="61"/>
      <c r="AJ207" s="45"/>
      <c r="AK207" s="61"/>
    </row>
    <row r="208" spans="3:37" x14ac:dyDescent="0.2">
      <c r="C208" s="236"/>
      <c r="D208" s="30"/>
      <c r="E208" s="61"/>
      <c r="F208" s="45"/>
      <c r="G208" s="61"/>
      <c r="H208" s="236"/>
      <c r="I208" s="45"/>
      <c r="J208" s="45"/>
      <c r="K208" s="45"/>
      <c r="L208" s="45"/>
      <c r="M208" s="45"/>
      <c r="N208" s="236"/>
      <c r="O208" s="61"/>
      <c r="P208" s="61"/>
      <c r="Q208" s="61"/>
      <c r="R208" s="45"/>
      <c r="S208" s="61"/>
      <c r="T208" s="236"/>
      <c r="U208" s="45"/>
      <c r="V208" s="45"/>
      <c r="W208" s="45"/>
      <c r="X208" s="45"/>
      <c r="Y208" s="236"/>
      <c r="Z208" s="236"/>
      <c r="AA208" s="45"/>
      <c r="AB208" s="45"/>
      <c r="AC208" s="45"/>
      <c r="AD208" s="45"/>
      <c r="AE208" s="236"/>
      <c r="AF208" s="236"/>
      <c r="AG208" s="61"/>
      <c r="AH208" s="61"/>
      <c r="AI208" s="61"/>
      <c r="AJ208" s="45"/>
      <c r="AK208" s="61"/>
    </row>
    <row r="209" spans="3:37" x14ac:dyDescent="0.2">
      <c r="C209" s="236"/>
      <c r="D209" s="30"/>
      <c r="E209" s="61"/>
      <c r="F209" s="45"/>
      <c r="G209" s="61"/>
      <c r="H209" s="236"/>
      <c r="I209" s="45"/>
      <c r="J209" s="45"/>
      <c r="K209" s="45"/>
      <c r="L209" s="45"/>
      <c r="M209" s="45"/>
      <c r="N209" s="236"/>
      <c r="O209" s="61"/>
      <c r="P209" s="61"/>
      <c r="Q209" s="61"/>
      <c r="R209" s="45"/>
      <c r="S209" s="61"/>
      <c r="T209" s="236"/>
      <c r="U209" s="45"/>
      <c r="V209" s="45"/>
      <c r="W209" s="45"/>
      <c r="X209" s="45"/>
      <c r="Y209" s="236"/>
      <c r="Z209" s="236"/>
      <c r="AA209" s="45"/>
      <c r="AB209" s="45"/>
      <c r="AC209" s="45"/>
      <c r="AD209" s="45"/>
      <c r="AE209" s="236"/>
      <c r="AF209" s="236"/>
      <c r="AG209" s="61"/>
      <c r="AH209" s="61"/>
      <c r="AI209" s="61"/>
      <c r="AJ209" s="45"/>
      <c r="AK209" s="61"/>
    </row>
    <row r="210" spans="3:37" x14ac:dyDescent="0.2">
      <c r="C210" s="236"/>
      <c r="D210" s="30"/>
      <c r="E210" s="61"/>
      <c r="F210" s="45"/>
      <c r="G210" s="61"/>
      <c r="H210" s="236"/>
      <c r="I210" s="45"/>
      <c r="J210" s="45"/>
      <c r="K210" s="45"/>
      <c r="L210" s="45"/>
      <c r="M210" s="45"/>
      <c r="N210" s="236"/>
      <c r="O210" s="61"/>
      <c r="P210" s="61"/>
      <c r="Q210" s="61"/>
      <c r="R210" s="45"/>
      <c r="S210" s="61"/>
      <c r="T210" s="236"/>
      <c r="U210" s="45"/>
      <c r="V210" s="45"/>
      <c r="W210" s="45"/>
      <c r="X210" s="45"/>
      <c r="Y210" s="236"/>
      <c r="Z210" s="236"/>
      <c r="AA210" s="45"/>
      <c r="AB210" s="45"/>
      <c r="AC210" s="45"/>
      <c r="AD210" s="45"/>
      <c r="AE210" s="236"/>
      <c r="AF210" s="236"/>
      <c r="AG210" s="61"/>
      <c r="AH210" s="61"/>
      <c r="AI210" s="61"/>
      <c r="AJ210" s="45"/>
      <c r="AK210" s="61"/>
    </row>
    <row r="211" spans="3:37" x14ac:dyDescent="0.2">
      <c r="C211" s="236"/>
      <c r="D211" s="30"/>
      <c r="E211" s="61"/>
      <c r="F211" s="45"/>
      <c r="G211" s="61"/>
      <c r="H211" s="236"/>
      <c r="I211" s="45"/>
      <c r="J211" s="45"/>
      <c r="K211" s="45"/>
      <c r="L211" s="45"/>
      <c r="M211" s="45"/>
      <c r="N211" s="236"/>
      <c r="O211" s="61"/>
      <c r="P211" s="61"/>
      <c r="Q211" s="61"/>
      <c r="R211" s="45"/>
      <c r="S211" s="61"/>
      <c r="T211" s="236"/>
      <c r="U211" s="45"/>
      <c r="V211" s="45"/>
      <c r="W211" s="45"/>
      <c r="X211" s="45"/>
      <c r="Y211" s="236"/>
      <c r="Z211" s="236"/>
      <c r="AA211" s="45"/>
      <c r="AB211" s="45"/>
      <c r="AC211" s="45"/>
      <c r="AD211" s="45"/>
      <c r="AE211" s="236"/>
      <c r="AF211" s="236"/>
      <c r="AG211" s="61"/>
      <c r="AH211" s="61"/>
      <c r="AI211" s="61"/>
      <c r="AJ211" s="45"/>
      <c r="AK211" s="61"/>
    </row>
    <row r="212" spans="3:37" x14ac:dyDescent="0.2">
      <c r="C212" s="236"/>
      <c r="D212" s="30"/>
      <c r="E212" s="61"/>
      <c r="F212" s="45"/>
      <c r="G212" s="61"/>
      <c r="H212" s="236"/>
      <c r="I212" s="45"/>
      <c r="J212" s="45"/>
      <c r="K212" s="45"/>
      <c r="L212" s="45"/>
      <c r="M212" s="45"/>
      <c r="N212" s="236"/>
      <c r="O212" s="61"/>
      <c r="P212" s="61"/>
      <c r="Q212" s="61"/>
      <c r="R212" s="45"/>
      <c r="S212" s="61"/>
      <c r="T212" s="236"/>
      <c r="U212" s="45"/>
      <c r="V212" s="45"/>
      <c r="W212" s="45"/>
      <c r="X212" s="45"/>
      <c r="Y212" s="236"/>
      <c r="Z212" s="236"/>
      <c r="AA212" s="45"/>
      <c r="AB212" s="45"/>
      <c r="AC212" s="45"/>
      <c r="AD212" s="45"/>
      <c r="AE212" s="236"/>
      <c r="AF212" s="236"/>
      <c r="AG212" s="61"/>
      <c r="AH212" s="61"/>
      <c r="AI212" s="61"/>
      <c r="AJ212" s="45"/>
      <c r="AK212" s="61"/>
    </row>
    <row r="213" spans="3:37" x14ac:dyDescent="0.2">
      <c r="C213" s="236"/>
      <c r="D213" s="30"/>
      <c r="E213" s="61"/>
      <c r="F213" s="45"/>
      <c r="G213" s="61"/>
      <c r="H213" s="236"/>
      <c r="I213" s="45"/>
      <c r="J213" s="45"/>
      <c r="K213" s="45"/>
      <c r="L213" s="45"/>
      <c r="M213" s="45"/>
      <c r="N213" s="236"/>
      <c r="O213" s="61"/>
      <c r="P213" s="61"/>
      <c r="Q213" s="61"/>
      <c r="R213" s="45"/>
      <c r="S213" s="61"/>
      <c r="T213" s="236"/>
      <c r="U213" s="45"/>
      <c r="V213" s="45"/>
      <c r="W213" s="45"/>
      <c r="X213" s="45"/>
      <c r="Y213" s="236"/>
      <c r="Z213" s="236"/>
      <c r="AA213" s="45"/>
      <c r="AB213" s="45"/>
      <c r="AC213" s="45"/>
      <c r="AD213" s="45"/>
      <c r="AE213" s="236"/>
      <c r="AF213" s="236"/>
      <c r="AG213" s="61"/>
      <c r="AH213" s="61"/>
      <c r="AI213" s="61"/>
      <c r="AJ213" s="45"/>
      <c r="AK213" s="61"/>
    </row>
    <row r="214" spans="3:37" x14ac:dyDescent="0.2">
      <c r="C214" s="236"/>
      <c r="D214" s="30"/>
      <c r="E214" s="61"/>
      <c r="F214" s="45"/>
      <c r="G214" s="61"/>
      <c r="H214" s="236"/>
      <c r="I214" s="45"/>
      <c r="J214" s="45"/>
      <c r="K214" s="45"/>
      <c r="L214" s="45"/>
      <c r="M214" s="45"/>
      <c r="N214" s="236"/>
      <c r="O214" s="61"/>
      <c r="P214" s="61"/>
      <c r="Q214" s="61"/>
      <c r="R214" s="45"/>
      <c r="S214" s="61"/>
      <c r="T214" s="236"/>
      <c r="U214" s="45"/>
      <c r="V214" s="45"/>
      <c r="W214" s="45"/>
      <c r="X214" s="45"/>
      <c r="Y214" s="236"/>
      <c r="Z214" s="236"/>
      <c r="AA214" s="45"/>
      <c r="AB214" s="45"/>
      <c r="AC214" s="45"/>
      <c r="AD214" s="45"/>
      <c r="AE214" s="236"/>
      <c r="AF214" s="236"/>
      <c r="AG214" s="61"/>
      <c r="AH214" s="61"/>
      <c r="AI214" s="61"/>
      <c r="AJ214" s="45"/>
      <c r="AK214" s="61"/>
    </row>
    <row r="215" spans="3:37" x14ac:dyDescent="0.2">
      <c r="C215" s="236"/>
      <c r="D215" s="30"/>
      <c r="E215" s="61"/>
      <c r="F215" s="45"/>
      <c r="G215" s="61"/>
      <c r="H215" s="236"/>
      <c r="I215" s="45"/>
      <c r="J215" s="45"/>
      <c r="K215" s="45"/>
      <c r="L215" s="45"/>
      <c r="M215" s="45"/>
      <c r="N215" s="236"/>
      <c r="O215" s="61"/>
      <c r="P215" s="61"/>
      <c r="Q215" s="61"/>
      <c r="R215" s="45"/>
      <c r="S215" s="61"/>
      <c r="T215" s="236"/>
      <c r="U215" s="45"/>
      <c r="V215" s="45"/>
      <c r="W215" s="45"/>
      <c r="X215" s="45"/>
      <c r="Y215" s="236"/>
      <c r="Z215" s="236"/>
      <c r="AA215" s="45"/>
      <c r="AB215" s="45"/>
      <c r="AC215" s="45"/>
      <c r="AD215" s="45"/>
      <c r="AE215" s="236"/>
      <c r="AF215" s="236"/>
      <c r="AG215" s="61"/>
      <c r="AH215" s="61"/>
      <c r="AI215" s="61"/>
      <c r="AJ215" s="45"/>
      <c r="AK215" s="61"/>
    </row>
    <row r="216" spans="3:37" x14ac:dyDescent="0.2">
      <c r="C216" s="236"/>
      <c r="D216" s="30"/>
      <c r="E216" s="61"/>
      <c r="F216" s="45"/>
      <c r="G216" s="61"/>
      <c r="H216" s="236"/>
      <c r="I216" s="45"/>
      <c r="J216" s="45"/>
      <c r="K216" s="45"/>
      <c r="L216" s="45"/>
      <c r="M216" s="45"/>
      <c r="N216" s="236"/>
      <c r="O216" s="61"/>
      <c r="P216" s="61"/>
      <c r="Q216" s="61"/>
      <c r="R216" s="45"/>
      <c r="S216" s="61"/>
      <c r="T216" s="236"/>
      <c r="U216" s="45"/>
      <c r="V216" s="45"/>
      <c r="W216" s="45"/>
      <c r="X216" s="45"/>
      <c r="Y216" s="236"/>
      <c r="Z216" s="236"/>
      <c r="AA216" s="45"/>
      <c r="AB216" s="45"/>
      <c r="AC216" s="45"/>
      <c r="AD216" s="45"/>
      <c r="AE216" s="236"/>
      <c r="AF216" s="236"/>
      <c r="AG216" s="61"/>
      <c r="AH216" s="61"/>
      <c r="AI216" s="61"/>
      <c r="AJ216" s="45"/>
      <c r="AK216" s="61"/>
    </row>
    <row r="217" spans="3:37" x14ac:dyDescent="0.2">
      <c r="C217" s="236"/>
      <c r="D217" s="30"/>
      <c r="E217" s="61"/>
      <c r="F217" s="45"/>
      <c r="G217" s="61"/>
      <c r="H217" s="236"/>
      <c r="I217" s="45"/>
      <c r="J217" s="45"/>
      <c r="K217" s="45"/>
      <c r="L217" s="45"/>
      <c r="M217" s="45"/>
      <c r="N217" s="236"/>
      <c r="O217" s="61"/>
      <c r="P217" s="61"/>
      <c r="Q217" s="61"/>
      <c r="R217" s="45"/>
      <c r="S217" s="61"/>
      <c r="T217" s="236"/>
      <c r="U217" s="45"/>
      <c r="V217" s="45"/>
      <c r="W217" s="45"/>
      <c r="X217" s="45"/>
      <c r="Y217" s="236"/>
      <c r="Z217" s="236"/>
      <c r="AA217" s="45"/>
      <c r="AB217" s="45"/>
      <c r="AC217" s="45"/>
      <c r="AD217" s="45"/>
      <c r="AE217" s="236"/>
      <c r="AF217" s="236"/>
      <c r="AG217" s="61"/>
      <c r="AH217" s="61"/>
      <c r="AI217" s="61"/>
      <c r="AJ217" s="45"/>
      <c r="AK217" s="61"/>
    </row>
    <row r="218" spans="3:37" x14ac:dyDescent="0.2">
      <c r="C218" s="236"/>
      <c r="D218" s="30"/>
      <c r="E218" s="61"/>
      <c r="F218" s="45"/>
      <c r="G218" s="61"/>
      <c r="H218" s="236"/>
      <c r="I218" s="45"/>
      <c r="J218" s="45"/>
      <c r="K218" s="45"/>
      <c r="L218" s="45"/>
      <c r="M218" s="45"/>
      <c r="N218" s="236"/>
      <c r="O218" s="61"/>
      <c r="P218" s="61"/>
      <c r="Q218" s="61"/>
      <c r="R218" s="45"/>
      <c r="S218" s="61"/>
      <c r="T218" s="236"/>
      <c r="U218" s="45"/>
      <c r="V218" s="45"/>
      <c r="W218" s="45"/>
      <c r="X218" s="45"/>
      <c r="Y218" s="236"/>
      <c r="Z218" s="236"/>
      <c r="AA218" s="45"/>
      <c r="AB218" s="45"/>
      <c r="AC218" s="45"/>
      <c r="AD218" s="45"/>
      <c r="AE218" s="236"/>
      <c r="AF218" s="236"/>
      <c r="AG218" s="61"/>
      <c r="AH218" s="61"/>
      <c r="AI218" s="61"/>
      <c r="AJ218" s="45"/>
      <c r="AK218" s="61"/>
    </row>
    <row r="219" spans="3:37" x14ac:dyDescent="0.2">
      <c r="C219" s="236"/>
      <c r="D219" s="30"/>
      <c r="E219" s="61"/>
      <c r="F219" s="45"/>
      <c r="G219" s="61"/>
      <c r="H219" s="236"/>
      <c r="I219" s="45"/>
      <c r="J219" s="45"/>
      <c r="K219" s="45"/>
      <c r="L219" s="45"/>
      <c r="M219" s="45"/>
      <c r="N219" s="236"/>
      <c r="O219" s="61"/>
      <c r="P219" s="61"/>
      <c r="Q219" s="61"/>
      <c r="R219" s="45"/>
      <c r="S219" s="61"/>
      <c r="T219" s="236"/>
      <c r="U219" s="45"/>
      <c r="V219" s="45"/>
      <c r="W219" s="45"/>
      <c r="X219" s="45"/>
      <c r="Y219" s="236"/>
      <c r="Z219" s="236"/>
      <c r="AA219" s="45"/>
      <c r="AB219" s="45"/>
      <c r="AC219" s="45"/>
      <c r="AD219" s="45"/>
      <c r="AE219" s="236"/>
      <c r="AF219" s="236"/>
      <c r="AG219" s="61"/>
      <c r="AH219" s="61"/>
      <c r="AI219" s="61"/>
      <c r="AJ219" s="45"/>
      <c r="AK219" s="61"/>
    </row>
    <row r="220" spans="3:37" x14ac:dyDescent="0.2">
      <c r="C220" s="236"/>
      <c r="D220" s="30"/>
      <c r="E220" s="61"/>
      <c r="F220" s="45"/>
      <c r="G220" s="61"/>
      <c r="H220" s="236"/>
      <c r="I220" s="45"/>
      <c r="J220" s="45"/>
      <c r="K220" s="45"/>
      <c r="L220" s="45"/>
      <c r="M220" s="45"/>
      <c r="N220" s="236"/>
      <c r="O220" s="61"/>
      <c r="P220" s="61"/>
      <c r="Q220" s="61"/>
      <c r="R220" s="45"/>
      <c r="S220" s="61"/>
      <c r="T220" s="236"/>
      <c r="U220" s="45"/>
      <c r="V220" s="45"/>
      <c r="W220" s="45"/>
      <c r="X220" s="45"/>
      <c r="Y220" s="236"/>
      <c r="Z220" s="236"/>
      <c r="AA220" s="45"/>
      <c r="AB220" s="45"/>
      <c r="AC220" s="45"/>
      <c r="AD220" s="45"/>
      <c r="AE220" s="236"/>
      <c r="AF220" s="236"/>
      <c r="AG220" s="61"/>
      <c r="AH220" s="61"/>
      <c r="AI220" s="61"/>
      <c r="AJ220" s="45"/>
      <c r="AK220" s="61"/>
    </row>
    <row r="221" spans="3:37" x14ac:dyDescent="0.2">
      <c r="C221" s="236"/>
      <c r="D221" s="30"/>
      <c r="E221" s="61"/>
      <c r="F221" s="45"/>
      <c r="G221" s="61"/>
      <c r="H221" s="236"/>
      <c r="I221" s="45"/>
      <c r="J221" s="45"/>
      <c r="K221" s="45"/>
      <c r="L221" s="45"/>
      <c r="M221" s="45"/>
      <c r="N221" s="236"/>
      <c r="O221" s="61"/>
      <c r="P221" s="61"/>
      <c r="Q221" s="61"/>
      <c r="R221" s="45"/>
      <c r="S221" s="61"/>
      <c r="T221" s="236"/>
      <c r="U221" s="45"/>
      <c r="V221" s="45"/>
      <c r="W221" s="45"/>
      <c r="X221" s="45"/>
      <c r="Y221" s="236"/>
      <c r="Z221" s="236"/>
      <c r="AA221" s="45"/>
      <c r="AB221" s="45"/>
      <c r="AC221" s="45"/>
      <c r="AD221" s="45"/>
      <c r="AE221" s="236"/>
      <c r="AF221" s="236"/>
      <c r="AG221" s="61"/>
      <c r="AH221" s="61"/>
      <c r="AI221" s="61"/>
      <c r="AJ221" s="45"/>
      <c r="AK221" s="61"/>
    </row>
    <row r="222" spans="3:37" x14ac:dyDescent="0.2">
      <c r="C222" s="236"/>
      <c r="D222" s="30"/>
      <c r="E222" s="61"/>
      <c r="F222" s="45"/>
      <c r="G222" s="61"/>
      <c r="H222" s="236"/>
      <c r="I222" s="45"/>
      <c r="J222" s="45"/>
      <c r="K222" s="45"/>
      <c r="L222" s="45"/>
      <c r="M222" s="45"/>
      <c r="N222" s="236"/>
      <c r="O222" s="61"/>
      <c r="P222" s="61"/>
      <c r="Q222" s="61"/>
      <c r="R222" s="45"/>
      <c r="S222" s="61"/>
      <c r="T222" s="236"/>
      <c r="U222" s="45"/>
      <c r="V222" s="45"/>
      <c r="W222" s="45"/>
      <c r="X222" s="45"/>
      <c r="Y222" s="236"/>
      <c r="Z222" s="236"/>
      <c r="AA222" s="45"/>
      <c r="AB222" s="45"/>
      <c r="AC222" s="45"/>
      <c r="AD222" s="45"/>
      <c r="AE222" s="236"/>
      <c r="AF222" s="236"/>
      <c r="AG222" s="61"/>
      <c r="AH222" s="61"/>
      <c r="AI222" s="61"/>
      <c r="AJ222" s="45"/>
      <c r="AK222" s="61"/>
    </row>
    <row r="223" spans="3:37" x14ac:dyDescent="0.2">
      <c r="C223" s="236"/>
      <c r="D223" s="30"/>
      <c r="E223" s="61"/>
      <c r="F223" s="45"/>
      <c r="G223" s="61"/>
      <c r="H223" s="236"/>
      <c r="I223" s="45"/>
      <c r="J223" s="45"/>
      <c r="K223" s="45"/>
      <c r="L223" s="45"/>
      <c r="M223" s="45"/>
      <c r="N223" s="236"/>
      <c r="O223" s="61"/>
      <c r="P223" s="61"/>
      <c r="Q223" s="61"/>
      <c r="R223" s="45"/>
      <c r="S223" s="61"/>
      <c r="T223" s="236"/>
      <c r="U223" s="45"/>
      <c r="V223" s="45"/>
      <c r="W223" s="45"/>
      <c r="X223" s="45"/>
      <c r="Y223" s="236"/>
      <c r="Z223" s="236"/>
      <c r="AA223" s="45"/>
      <c r="AB223" s="45"/>
      <c r="AC223" s="45"/>
      <c r="AD223" s="45"/>
      <c r="AE223" s="236"/>
      <c r="AF223" s="236"/>
      <c r="AG223" s="61"/>
      <c r="AH223" s="61"/>
      <c r="AI223" s="61"/>
      <c r="AJ223" s="45"/>
      <c r="AK223" s="61"/>
    </row>
    <row r="224" spans="3:37" x14ac:dyDescent="0.2">
      <c r="C224" s="236"/>
      <c r="D224" s="30"/>
      <c r="E224" s="61"/>
      <c r="F224" s="45"/>
      <c r="G224" s="61"/>
      <c r="H224" s="236"/>
      <c r="I224" s="45"/>
      <c r="J224" s="45"/>
      <c r="K224" s="45"/>
      <c r="L224" s="45"/>
      <c r="M224" s="45"/>
      <c r="N224" s="236"/>
      <c r="O224" s="61"/>
      <c r="P224" s="61"/>
      <c r="Q224" s="61"/>
      <c r="R224" s="45"/>
      <c r="S224" s="61"/>
      <c r="T224" s="236"/>
      <c r="U224" s="45"/>
      <c r="V224" s="45"/>
      <c r="W224" s="45"/>
      <c r="X224" s="45"/>
      <c r="Y224" s="236"/>
      <c r="Z224" s="236"/>
      <c r="AA224" s="45"/>
      <c r="AB224" s="45"/>
      <c r="AC224" s="45"/>
      <c r="AD224" s="45"/>
      <c r="AE224" s="236"/>
      <c r="AF224" s="236"/>
      <c r="AG224" s="61"/>
      <c r="AH224" s="61"/>
      <c r="AI224" s="61"/>
      <c r="AJ224" s="45"/>
      <c r="AK224" s="61"/>
    </row>
    <row r="225" spans="3:37" x14ac:dyDescent="0.2">
      <c r="C225" s="236"/>
      <c r="D225" s="30"/>
      <c r="E225" s="61"/>
      <c r="F225" s="45"/>
      <c r="G225" s="61"/>
      <c r="H225" s="236"/>
      <c r="I225" s="45"/>
      <c r="J225" s="45"/>
      <c r="K225" s="45"/>
      <c r="L225" s="45"/>
      <c r="M225" s="45"/>
      <c r="N225" s="236"/>
      <c r="O225" s="61"/>
      <c r="P225" s="61"/>
      <c r="Q225" s="61"/>
      <c r="R225" s="45"/>
      <c r="S225" s="61"/>
      <c r="T225" s="236"/>
      <c r="U225" s="45"/>
      <c r="V225" s="45"/>
      <c r="W225" s="45"/>
      <c r="X225" s="45"/>
      <c r="Y225" s="236"/>
      <c r="Z225" s="236"/>
      <c r="AA225" s="45"/>
      <c r="AB225" s="45"/>
      <c r="AC225" s="45"/>
      <c r="AD225" s="45"/>
      <c r="AE225" s="236"/>
      <c r="AF225" s="236"/>
      <c r="AG225" s="61"/>
      <c r="AH225" s="61"/>
      <c r="AI225" s="61"/>
      <c r="AJ225" s="45"/>
      <c r="AK225" s="61"/>
    </row>
    <row r="226" spans="3:37" x14ac:dyDescent="0.2">
      <c r="C226" s="236"/>
      <c r="D226" s="30"/>
      <c r="E226" s="61"/>
      <c r="F226" s="45"/>
      <c r="G226" s="61"/>
      <c r="H226" s="236"/>
      <c r="I226" s="45"/>
      <c r="J226" s="45"/>
      <c r="K226" s="45"/>
      <c r="L226" s="45"/>
      <c r="M226" s="45"/>
      <c r="N226" s="236"/>
      <c r="O226" s="61"/>
      <c r="P226" s="61"/>
      <c r="Q226" s="61"/>
      <c r="R226" s="45"/>
      <c r="S226" s="61"/>
      <c r="T226" s="236"/>
      <c r="U226" s="45"/>
      <c r="V226" s="45"/>
      <c r="W226" s="45"/>
      <c r="X226" s="45"/>
      <c r="Y226" s="236"/>
      <c r="Z226" s="236"/>
      <c r="AA226" s="45"/>
      <c r="AB226" s="45"/>
      <c r="AC226" s="45"/>
      <c r="AD226" s="45"/>
      <c r="AE226" s="236"/>
      <c r="AF226" s="236"/>
      <c r="AG226" s="61"/>
      <c r="AH226" s="61"/>
      <c r="AI226" s="61"/>
      <c r="AJ226" s="45"/>
      <c r="AK226" s="61"/>
    </row>
    <row r="227" spans="3:37" x14ac:dyDescent="0.2">
      <c r="C227" s="236"/>
      <c r="D227" s="30"/>
      <c r="E227" s="61"/>
      <c r="F227" s="45"/>
      <c r="G227" s="61"/>
      <c r="H227" s="236"/>
      <c r="I227" s="45"/>
      <c r="J227" s="45"/>
      <c r="K227" s="45"/>
      <c r="L227" s="45"/>
      <c r="M227" s="45"/>
      <c r="N227" s="236"/>
      <c r="O227" s="61"/>
      <c r="P227" s="61"/>
      <c r="Q227" s="61"/>
      <c r="R227" s="45"/>
      <c r="S227" s="61"/>
      <c r="T227" s="236"/>
      <c r="U227" s="45"/>
      <c r="V227" s="45"/>
      <c r="W227" s="45"/>
      <c r="X227" s="45"/>
      <c r="Y227" s="236"/>
      <c r="Z227" s="236"/>
      <c r="AA227" s="45"/>
      <c r="AB227" s="45"/>
      <c r="AC227" s="45"/>
      <c r="AD227" s="45"/>
      <c r="AE227" s="236"/>
      <c r="AF227" s="236"/>
      <c r="AG227" s="61"/>
      <c r="AH227" s="61"/>
      <c r="AI227" s="61"/>
      <c r="AJ227" s="45"/>
      <c r="AK227" s="61"/>
    </row>
    <row r="228" spans="3:37" x14ac:dyDescent="0.2">
      <c r="C228" s="236"/>
      <c r="D228" s="30"/>
      <c r="E228" s="61"/>
      <c r="F228" s="45"/>
      <c r="G228" s="61"/>
      <c r="H228" s="236"/>
      <c r="I228" s="45"/>
      <c r="J228" s="45"/>
      <c r="K228" s="45"/>
      <c r="L228" s="45"/>
      <c r="M228" s="45"/>
      <c r="N228" s="236"/>
      <c r="O228" s="61"/>
      <c r="P228" s="61"/>
      <c r="Q228" s="61"/>
      <c r="R228" s="45"/>
      <c r="S228" s="61"/>
      <c r="T228" s="236"/>
      <c r="U228" s="45"/>
      <c r="V228" s="45"/>
      <c r="W228" s="45"/>
      <c r="X228" s="45"/>
      <c r="Y228" s="236"/>
      <c r="Z228" s="236"/>
      <c r="AA228" s="45"/>
      <c r="AB228" s="45"/>
      <c r="AC228" s="45"/>
      <c r="AD228" s="45"/>
      <c r="AE228" s="236"/>
      <c r="AF228" s="236"/>
      <c r="AG228" s="61"/>
      <c r="AH228" s="61"/>
      <c r="AI228" s="61"/>
      <c r="AJ228" s="45"/>
      <c r="AK228" s="61"/>
    </row>
    <row r="229" spans="3:37" x14ac:dyDescent="0.2">
      <c r="C229" s="236"/>
      <c r="D229" s="30"/>
      <c r="E229" s="61"/>
      <c r="F229" s="45"/>
      <c r="G229" s="61"/>
      <c r="H229" s="236"/>
      <c r="I229" s="45"/>
      <c r="J229" s="45"/>
      <c r="K229" s="45"/>
      <c r="L229" s="45"/>
      <c r="M229" s="45"/>
      <c r="N229" s="236"/>
      <c r="O229" s="61"/>
      <c r="P229" s="61"/>
      <c r="Q229" s="61"/>
      <c r="R229" s="45"/>
      <c r="S229" s="61"/>
      <c r="T229" s="236"/>
      <c r="U229" s="45"/>
      <c r="V229" s="45"/>
      <c r="W229" s="45"/>
      <c r="X229" s="45"/>
      <c r="Y229" s="236"/>
      <c r="Z229" s="236"/>
      <c r="AA229" s="45"/>
      <c r="AB229" s="45"/>
      <c r="AC229" s="45"/>
      <c r="AD229" s="45"/>
      <c r="AE229" s="236"/>
      <c r="AF229" s="236"/>
      <c r="AG229" s="61"/>
      <c r="AH229" s="61"/>
      <c r="AI229" s="61"/>
      <c r="AJ229" s="45"/>
      <c r="AK229" s="61"/>
    </row>
    <row r="230" spans="3:37" x14ac:dyDescent="0.2">
      <c r="C230" s="236"/>
      <c r="D230" s="30"/>
      <c r="E230" s="61"/>
      <c r="F230" s="45"/>
      <c r="G230" s="61"/>
      <c r="H230" s="236"/>
      <c r="I230" s="45"/>
      <c r="J230" s="45"/>
      <c r="K230" s="45"/>
      <c r="L230" s="45"/>
      <c r="M230" s="45"/>
      <c r="N230" s="236"/>
      <c r="O230" s="61"/>
      <c r="P230" s="61"/>
      <c r="Q230" s="61"/>
      <c r="R230" s="45"/>
      <c r="S230" s="61"/>
      <c r="T230" s="236"/>
      <c r="U230" s="45"/>
      <c r="V230" s="45"/>
      <c r="W230" s="45"/>
      <c r="X230" s="45"/>
      <c r="Y230" s="236"/>
      <c r="Z230" s="236"/>
      <c r="AA230" s="45"/>
      <c r="AB230" s="45"/>
      <c r="AC230" s="45"/>
      <c r="AD230" s="45"/>
      <c r="AE230" s="236"/>
      <c r="AF230" s="236"/>
      <c r="AG230" s="61"/>
      <c r="AH230" s="61"/>
      <c r="AI230" s="61"/>
      <c r="AJ230" s="45"/>
      <c r="AK230" s="61"/>
    </row>
    <row r="231" spans="3:37" x14ac:dyDescent="0.2">
      <c r="C231" s="236"/>
      <c r="D231" s="30"/>
      <c r="E231" s="61"/>
      <c r="F231" s="45"/>
      <c r="G231" s="61"/>
      <c r="H231" s="236"/>
      <c r="I231" s="45"/>
      <c r="J231" s="45"/>
      <c r="K231" s="45"/>
      <c r="L231" s="45"/>
      <c r="M231" s="45"/>
      <c r="N231" s="236"/>
      <c r="O231" s="61"/>
      <c r="P231" s="61"/>
      <c r="Q231" s="61"/>
      <c r="R231" s="45"/>
      <c r="S231" s="61"/>
      <c r="T231" s="236"/>
      <c r="U231" s="45"/>
      <c r="V231" s="45"/>
      <c r="W231" s="45"/>
      <c r="X231" s="45"/>
      <c r="Y231" s="236"/>
      <c r="Z231" s="236"/>
      <c r="AA231" s="45"/>
      <c r="AB231" s="45"/>
      <c r="AC231" s="45"/>
      <c r="AD231" s="45"/>
      <c r="AE231" s="236"/>
      <c r="AF231" s="236"/>
      <c r="AG231" s="61"/>
      <c r="AH231" s="61"/>
      <c r="AI231" s="61"/>
      <c r="AJ231" s="45"/>
      <c r="AK231" s="61"/>
    </row>
    <row r="232" spans="3:37" x14ac:dyDescent="0.2">
      <c r="C232" s="236"/>
      <c r="D232" s="30"/>
      <c r="E232" s="61"/>
      <c r="F232" s="45"/>
      <c r="G232" s="61"/>
      <c r="H232" s="236"/>
      <c r="I232" s="45"/>
      <c r="J232" s="45"/>
      <c r="K232" s="45"/>
      <c r="L232" s="45"/>
      <c r="M232" s="45"/>
      <c r="N232" s="236"/>
      <c r="O232" s="61"/>
      <c r="P232" s="61"/>
      <c r="Q232" s="61"/>
      <c r="R232" s="45"/>
      <c r="S232" s="61"/>
      <c r="T232" s="236"/>
      <c r="U232" s="45"/>
      <c r="V232" s="45"/>
      <c r="W232" s="45"/>
      <c r="X232" s="45"/>
      <c r="Y232" s="236"/>
      <c r="Z232" s="236"/>
      <c r="AA232" s="45"/>
      <c r="AB232" s="45"/>
      <c r="AC232" s="45"/>
      <c r="AD232" s="45"/>
      <c r="AE232" s="236"/>
      <c r="AF232" s="236"/>
      <c r="AG232" s="61"/>
      <c r="AH232" s="61"/>
      <c r="AI232" s="61"/>
      <c r="AJ232" s="45"/>
      <c r="AK232" s="61"/>
    </row>
    <row r="233" spans="3:37" x14ac:dyDescent="0.2">
      <c r="C233" s="236"/>
      <c r="D233" s="30"/>
      <c r="E233" s="61"/>
      <c r="F233" s="45"/>
      <c r="G233" s="61"/>
      <c r="H233" s="236"/>
      <c r="I233" s="45"/>
      <c r="J233" s="45"/>
      <c r="K233" s="45"/>
      <c r="L233" s="45"/>
      <c r="M233" s="45"/>
      <c r="N233" s="236"/>
      <c r="O233" s="61"/>
      <c r="P233" s="61"/>
      <c r="Q233" s="61"/>
      <c r="R233" s="45"/>
      <c r="S233" s="61"/>
      <c r="T233" s="236"/>
      <c r="U233" s="45"/>
      <c r="V233" s="45"/>
      <c r="W233" s="45"/>
      <c r="X233" s="45"/>
      <c r="Y233" s="236"/>
      <c r="Z233" s="236"/>
      <c r="AA233" s="45"/>
      <c r="AB233" s="45"/>
      <c r="AC233" s="45"/>
      <c r="AD233" s="45"/>
      <c r="AE233" s="236"/>
      <c r="AF233" s="236"/>
      <c r="AG233" s="61"/>
      <c r="AH233" s="61"/>
      <c r="AI233" s="61"/>
      <c r="AJ233" s="45"/>
      <c r="AK233" s="61"/>
    </row>
    <row r="234" spans="3:37" x14ac:dyDescent="0.2">
      <c r="C234" s="236"/>
      <c r="D234" s="30"/>
      <c r="E234" s="61"/>
      <c r="F234" s="45"/>
      <c r="G234" s="61"/>
      <c r="H234" s="236"/>
      <c r="I234" s="45"/>
      <c r="J234" s="45"/>
      <c r="K234" s="45"/>
      <c r="L234" s="45"/>
      <c r="M234" s="45"/>
      <c r="N234" s="236"/>
      <c r="O234" s="61"/>
      <c r="P234" s="61"/>
      <c r="Q234" s="61"/>
      <c r="R234" s="45"/>
      <c r="S234" s="61"/>
      <c r="T234" s="236"/>
      <c r="U234" s="45"/>
      <c r="V234" s="45"/>
      <c r="W234" s="45"/>
      <c r="X234" s="45"/>
      <c r="Y234" s="236"/>
      <c r="Z234" s="236"/>
      <c r="AA234" s="45"/>
      <c r="AB234" s="45"/>
      <c r="AC234" s="45"/>
      <c r="AD234" s="45"/>
      <c r="AE234" s="236"/>
      <c r="AF234" s="236"/>
      <c r="AG234" s="61"/>
      <c r="AH234" s="61"/>
      <c r="AI234" s="61"/>
      <c r="AJ234" s="45"/>
      <c r="AK234" s="61"/>
    </row>
    <row r="235" spans="3:37" x14ac:dyDescent="0.2">
      <c r="C235" s="236"/>
      <c r="D235" s="30"/>
      <c r="E235" s="61"/>
      <c r="F235" s="45"/>
      <c r="G235" s="61"/>
      <c r="H235" s="236"/>
      <c r="I235" s="45"/>
      <c r="J235" s="45"/>
      <c r="K235" s="45"/>
      <c r="L235" s="45"/>
      <c r="M235" s="45"/>
      <c r="N235" s="236"/>
      <c r="O235" s="61"/>
      <c r="P235" s="61"/>
      <c r="Q235" s="61"/>
      <c r="R235" s="45"/>
      <c r="S235" s="61"/>
      <c r="T235" s="236"/>
      <c r="U235" s="45"/>
      <c r="V235" s="45"/>
      <c r="W235" s="45"/>
      <c r="X235" s="45"/>
      <c r="Y235" s="236"/>
      <c r="Z235" s="236"/>
      <c r="AA235" s="45"/>
      <c r="AB235" s="45"/>
      <c r="AC235" s="45"/>
      <c r="AD235" s="45"/>
      <c r="AE235" s="236"/>
      <c r="AF235" s="236"/>
      <c r="AG235" s="61"/>
      <c r="AH235" s="61"/>
      <c r="AI235" s="61"/>
      <c r="AJ235" s="45"/>
      <c r="AK235" s="61"/>
    </row>
    <row r="236" spans="3:37" x14ac:dyDescent="0.2">
      <c r="C236" s="236"/>
      <c r="D236" s="30"/>
      <c r="E236" s="61"/>
      <c r="F236" s="45"/>
      <c r="G236" s="61"/>
      <c r="H236" s="236"/>
      <c r="I236" s="45"/>
      <c r="J236" s="45"/>
      <c r="K236" s="45"/>
      <c r="L236" s="45"/>
      <c r="M236" s="45"/>
      <c r="N236" s="236"/>
      <c r="O236" s="61"/>
      <c r="P236" s="61"/>
      <c r="Q236" s="61"/>
      <c r="R236" s="45"/>
      <c r="S236" s="61"/>
      <c r="T236" s="236"/>
      <c r="U236" s="45"/>
      <c r="V236" s="45"/>
      <c r="W236" s="45"/>
      <c r="X236" s="45"/>
      <c r="Y236" s="236"/>
      <c r="Z236" s="236"/>
      <c r="AA236" s="45"/>
      <c r="AB236" s="45"/>
      <c r="AC236" s="45"/>
      <c r="AD236" s="45"/>
      <c r="AE236" s="236"/>
      <c r="AF236" s="236"/>
      <c r="AG236" s="61"/>
      <c r="AH236" s="61"/>
      <c r="AI236" s="61"/>
      <c r="AJ236" s="45"/>
      <c r="AK236" s="61"/>
    </row>
    <row r="237" spans="3:37" x14ac:dyDescent="0.2">
      <c r="C237" s="236"/>
      <c r="D237" s="30"/>
      <c r="E237" s="61"/>
      <c r="F237" s="45"/>
      <c r="G237" s="61"/>
      <c r="H237" s="236"/>
      <c r="I237" s="45"/>
      <c r="J237" s="45"/>
      <c r="K237" s="45"/>
      <c r="L237" s="45"/>
      <c r="M237" s="45"/>
      <c r="N237" s="236"/>
      <c r="O237" s="61"/>
      <c r="P237" s="61"/>
      <c r="Q237" s="61"/>
      <c r="R237" s="45"/>
      <c r="S237" s="61"/>
      <c r="T237" s="236"/>
      <c r="U237" s="45"/>
      <c r="V237" s="45"/>
      <c r="W237" s="45"/>
      <c r="X237" s="45"/>
      <c r="Y237" s="236"/>
      <c r="Z237" s="236"/>
      <c r="AA237" s="45"/>
      <c r="AB237" s="45"/>
      <c r="AC237" s="45"/>
      <c r="AD237" s="45"/>
      <c r="AE237" s="236"/>
      <c r="AF237" s="236"/>
      <c r="AG237" s="61"/>
      <c r="AH237" s="61"/>
      <c r="AI237" s="61"/>
      <c r="AJ237" s="45"/>
      <c r="AK237" s="61"/>
    </row>
    <row r="238" spans="3:37" x14ac:dyDescent="0.2">
      <c r="C238" s="236"/>
      <c r="D238" s="30"/>
      <c r="E238" s="61"/>
      <c r="F238" s="45"/>
      <c r="G238" s="61"/>
      <c r="H238" s="236"/>
      <c r="I238" s="45"/>
      <c r="J238" s="45"/>
      <c r="K238" s="45"/>
      <c r="L238" s="45"/>
      <c r="M238" s="45"/>
      <c r="N238" s="236"/>
      <c r="O238" s="61"/>
      <c r="P238" s="61"/>
      <c r="Q238" s="61"/>
      <c r="R238" s="45"/>
      <c r="S238" s="61"/>
      <c r="T238" s="236"/>
      <c r="U238" s="45"/>
      <c r="V238" s="45"/>
      <c r="W238" s="45"/>
      <c r="X238" s="45"/>
      <c r="Y238" s="236"/>
      <c r="Z238" s="236"/>
      <c r="AA238" s="45"/>
      <c r="AB238" s="45"/>
      <c r="AC238" s="45"/>
      <c r="AD238" s="45"/>
      <c r="AE238" s="236"/>
      <c r="AF238" s="236"/>
      <c r="AG238" s="61"/>
      <c r="AH238" s="61"/>
      <c r="AI238" s="61"/>
      <c r="AJ238" s="45"/>
      <c r="AK238" s="61"/>
    </row>
    <row r="239" spans="3:37" x14ac:dyDescent="0.2">
      <c r="C239" s="236"/>
      <c r="D239" s="30"/>
      <c r="E239" s="61"/>
      <c r="F239" s="45"/>
      <c r="G239" s="61"/>
      <c r="H239" s="236"/>
      <c r="I239" s="45"/>
      <c r="J239" s="45"/>
      <c r="K239" s="45"/>
      <c r="L239" s="45"/>
      <c r="M239" s="45"/>
      <c r="N239" s="236"/>
      <c r="O239" s="61"/>
      <c r="P239" s="61"/>
      <c r="Q239" s="61"/>
      <c r="R239" s="45"/>
      <c r="S239" s="61"/>
      <c r="T239" s="236"/>
      <c r="U239" s="45"/>
      <c r="V239" s="45"/>
      <c r="W239" s="45"/>
      <c r="X239" s="45"/>
      <c r="Y239" s="236"/>
      <c r="Z239" s="236"/>
      <c r="AA239" s="45"/>
      <c r="AB239" s="45"/>
      <c r="AC239" s="45"/>
      <c r="AD239" s="45"/>
      <c r="AE239" s="236"/>
      <c r="AF239" s="236"/>
      <c r="AG239" s="61"/>
      <c r="AH239" s="61"/>
      <c r="AI239" s="61"/>
      <c r="AJ239" s="45"/>
      <c r="AK239" s="61"/>
    </row>
    <row r="240" spans="3:37" x14ac:dyDescent="0.2">
      <c r="C240" s="236"/>
      <c r="D240" s="30"/>
      <c r="E240" s="61"/>
      <c r="F240" s="45"/>
      <c r="G240" s="61"/>
      <c r="H240" s="236"/>
      <c r="I240" s="45"/>
      <c r="J240" s="45"/>
      <c r="K240" s="45"/>
      <c r="L240" s="45"/>
      <c r="M240" s="45"/>
      <c r="N240" s="236"/>
      <c r="O240" s="61"/>
      <c r="P240" s="61"/>
      <c r="Q240" s="61"/>
      <c r="R240" s="45"/>
      <c r="S240" s="61"/>
      <c r="T240" s="236"/>
      <c r="U240" s="45"/>
      <c r="V240" s="45"/>
      <c r="W240" s="45"/>
      <c r="X240" s="45"/>
      <c r="Y240" s="236"/>
      <c r="Z240" s="236"/>
      <c r="AA240" s="45"/>
      <c r="AB240" s="45"/>
      <c r="AC240" s="45"/>
      <c r="AD240" s="45"/>
      <c r="AE240" s="236"/>
      <c r="AF240" s="236"/>
      <c r="AG240" s="61"/>
      <c r="AH240" s="61"/>
      <c r="AI240" s="61"/>
      <c r="AJ240" s="45"/>
      <c r="AK240" s="61"/>
    </row>
    <row r="241" spans="3:37" x14ac:dyDescent="0.2">
      <c r="C241" s="236"/>
      <c r="D241" s="30"/>
      <c r="E241" s="61"/>
      <c r="F241" s="45"/>
      <c r="G241" s="61"/>
      <c r="H241" s="236"/>
      <c r="I241" s="45"/>
      <c r="J241" s="45"/>
      <c r="K241" s="45"/>
      <c r="L241" s="45"/>
      <c r="M241" s="45"/>
      <c r="N241" s="236"/>
      <c r="O241" s="61"/>
      <c r="P241" s="61"/>
      <c r="Q241" s="61"/>
      <c r="R241" s="45"/>
      <c r="S241" s="61"/>
      <c r="T241" s="236"/>
      <c r="U241" s="45"/>
      <c r="V241" s="45"/>
      <c r="W241" s="45"/>
      <c r="X241" s="45"/>
      <c r="Y241" s="236"/>
      <c r="Z241" s="236"/>
      <c r="AA241" s="45"/>
      <c r="AB241" s="45"/>
      <c r="AC241" s="45"/>
      <c r="AD241" s="45"/>
      <c r="AE241" s="236"/>
      <c r="AF241" s="236"/>
      <c r="AG241" s="61"/>
      <c r="AH241" s="61"/>
      <c r="AI241" s="61"/>
      <c r="AJ241" s="45"/>
      <c r="AK241" s="61"/>
    </row>
    <row r="242" spans="3:37" x14ac:dyDescent="0.2">
      <c r="C242" s="236"/>
      <c r="D242" s="30"/>
      <c r="E242" s="61"/>
      <c r="F242" s="45"/>
      <c r="G242" s="61"/>
      <c r="H242" s="236"/>
      <c r="I242" s="45"/>
      <c r="J242" s="45"/>
      <c r="K242" s="45"/>
      <c r="L242" s="45"/>
      <c r="M242" s="45"/>
      <c r="N242" s="236"/>
      <c r="O242" s="61"/>
      <c r="P242" s="61"/>
      <c r="Q242" s="61"/>
      <c r="R242" s="45"/>
      <c r="S242" s="61"/>
      <c r="T242" s="236"/>
      <c r="U242" s="45"/>
      <c r="V242" s="45"/>
      <c r="W242" s="45"/>
      <c r="X242" s="45"/>
      <c r="Y242" s="236"/>
      <c r="Z242" s="236"/>
      <c r="AA242" s="45"/>
      <c r="AB242" s="45"/>
      <c r="AC242" s="45"/>
      <c r="AD242" s="45"/>
      <c r="AE242" s="236"/>
      <c r="AF242" s="236"/>
      <c r="AG242" s="61"/>
      <c r="AH242" s="61"/>
      <c r="AI242" s="61"/>
      <c r="AJ242" s="45"/>
      <c r="AK242" s="61"/>
    </row>
    <row r="243" spans="3:37" x14ac:dyDescent="0.2">
      <c r="C243" s="236"/>
      <c r="D243" s="30"/>
      <c r="E243" s="61"/>
      <c r="F243" s="45"/>
      <c r="G243" s="61"/>
      <c r="H243" s="236"/>
      <c r="I243" s="45"/>
      <c r="J243" s="45"/>
      <c r="K243" s="45"/>
      <c r="L243" s="45"/>
      <c r="M243" s="45"/>
      <c r="N243" s="236"/>
      <c r="O243" s="61"/>
      <c r="P243" s="61"/>
      <c r="Q243" s="61"/>
      <c r="R243" s="45"/>
      <c r="S243" s="61"/>
      <c r="T243" s="236"/>
      <c r="U243" s="45"/>
      <c r="V243" s="45"/>
      <c r="W243" s="45"/>
      <c r="X243" s="45"/>
      <c r="Y243" s="236"/>
      <c r="Z243" s="236"/>
      <c r="AA243" s="45"/>
      <c r="AB243" s="45"/>
      <c r="AC243" s="45"/>
      <c r="AD243" s="45"/>
      <c r="AE243" s="236"/>
      <c r="AF243" s="236"/>
      <c r="AG243" s="61"/>
      <c r="AH243" s="61"/>
      <c r="AI243" s="61"/>
      <c r="AJ243" s="45"/>
      <c r="AK243" s="61"/>
    </row>
    <row r="244" spans="3:37" x14ac:dyDescent="0.2">
      <c r="C244" s="236"/>
      <c r="D244" s="30"/>
      <c r="E244" s="61"/>
      <c r="F244" s="45"/>
      <c r="G244" s="61"/>
      <c r="H244" s="236"/>
      <c r="I244" s="45"/>
      <c r="J244" s="45"/>
      <c r="K244" s="45"/>
      <c r="L244" s="45"/>
      <c r="M244" s="45"/>
      <c r="N244" s="236"/>
      <c r="O244" s="61"/>
      <c r="P244" s="61"/>
      <c r="Q244" s="61"/>
      <c r="R244" s="45"/>
      <c r="S244" s="61"/>
      <c r="T244" s="236"/>
      <c r="U244" s="45"/>
      <c r="V244" s="45"/>
      <c r="W244" s="45"/>
      <c r="X244" s="45"/>
      <c r="Y244" s="236"/>
      <c r="Z244" s="236"/>
      <c r="AA244" s="45"/>
      <c r="AB244" s="45"/>
      <c r="AC244" s="45"/>
      <c r="AD244" s="45"/>
      <c r="AE244" s="236"/>
      <c r="AF244" s="236"/>
      <c r="AG244" s="61"/>
      <c r="AH244" s="61"/>
      <c r="AI244" s="61"/>
      <c r="AJ244" s="45"/>
      <c r="AK244" s="61"/>
    </row>
    <row r="245" spans="3:37" x14ac:dyDescent="0.2">
      <c r="C245" s="236"/>
      <c r="D245" s="30"/>
      <c r="E245" s="61"/>
      <c r="F245" s="45"/>
      <c r="G245" s="61"/>
      <c r="H245" s="236"/>
      <c r="I245" s="45"/>
      <c r="J245" s="45"/>
      <c r="K245" s="45"/>
      <c r="L245" s="45"/>
      <c r="M245" s="45"/>
      <c r="N245" s="236"/>
      <c r="O245" s="61"/>
      <c r="P245" s="61"/>
      <c r="Q245" s="61"/>
      <c r="R245" s="45"/>
      <c r="S245" s="61"/>
      <c r="T245" s="236"/>
      <c r="U245" s="45"/>
      <c r="V245" s="45"/>
      <c r="W245" s="45"/>
      <c r="X245" s="45"/>
      <c r="Y245" s="236"/>
      <c r="Z245" s="236"/>
      <c r="AA245" s="45"/>
      <c r="AB245" s="45"/>
      <c r="AC245" s="45"/>
      <c r="AD245" s="45"/>
      <c r="AE245" s="236"/>
      <c r="AF245" s="236"/>
      <c r="AG245" s="61"/>
      <c r="AH245" s="61"/>
      <c r="AI245" s="61"/>
      <c r="AJ245" s="45"/>
      <c r="AK245" s="61"/>
    </row>
    <row r="246" spans="3:37" x14ac:dyDescent="0.2">
      <c r="C246" s="236"/>
      <c r="D246" s="30"/>
      <c r="E246" s="61"/>
      <c r="F246" s="45"/>
      <c r="G246" s="61"/>
      <c r="H246" s="236"/>
      <c r="I246" s="45"/>
      <c r="J246" s="45"/>
      <c r="K246" s="45"/>
      <c r="L246" s="45"/>
      <c r="M246" s="45"/>
      <c r="N246" s="236"/>
      <c r="O246" s="61"/>
      <c r="P246" s="61"/>
      <c r="Q246" s="61"/>
      <c r="R246" s="45"/>
      <c r="S246" s="61"/>
      <c r="T246" s="236"/>
      <c r="U246" s="45"/>
      <c r="V246" s="45"/>
      <c r="W246" s="45"/>
      <c r="X246" s="45"/>
      <c r="Y246" s="236"/>
      <c r="Z246" s="236"/>
      <c r="AA246" s="45"/>
      <c r="AB246" s="45"/>
      <c r="AC246" s="45"/>
      <c r="AD246" s="45"/>
      <c r="AE246" s="236"/>
      <c r="AF246" s="236"/>
      <c r="AG246" s="61"/>
      <c r="AH246" s="61"/>
      <c r="AI246" s="61"/>
      <c r="AJ246" s="45"/>
      <c r="AK246" s="61"/>
    </row>
    <row r="247" spans="3:37" x14ac:dyDescent="0.2">
      <c r="C247" s="236"/>
      <c r="D247" s="30"/>
      <c r="E247" s="61"/>
      <c r="F247" s="45"/>
      <c r="G247" s="61"/>
      <c r="H247" s="236"/>
      <c r="I247" s="45"/>
      <c r="J247" s="45"/>
      <c r="K247" s="45"/>
      <c r="L247" s="45"/>
      <c r="M247" s="45"/>
      <c r="N247" s="236"/>
      <c r="O247" s="61"/>
      <c r="P247" s="61"/>
      <c r="Q247" s="61"/>
      <c r="R247" s="45"/>
      <c r="S247" s="61"/>
      <c r="T247" s="236"/>
      <c r="U247" s="45"/>
      <c r="V247" s="45"/>
      <c r="W247" s="45"/>
      <c r="X247" s="45"/>
      <c r="Y247" s="236"/>
      <c r="Z247" s="236"/>
      <c r="AA247" s="45"/>
      <c r="AB247" s="45"/>
      <c r="AC247" s="45"/>
      <c r="AD247" s="45"/>
      <c r="AE247" s="236"/>
      <c r="AF247" s="236"/>
      <c r="AG247" s="61"/>
      <c r="AH247" s="61"/>
      <c r="AI247" s="61"/>
      <c r="AJ247" s="45"/>
      <c r="AK247" s="61"/>
    </row>
    <row r="248" spans="3:37" x14ac:dyDescent="0.2">
      <c r="C248" s="236"/>
      <c r="D248" s="30"/>
      <c r="E248" s="61"/>
      <c r="F248" s="45"/>
      <c r="G248" s="61"/>
      <c r="H248" s="236"/>
      <c r="I248" s="45"/>
      <c r="J248" s="45"/>
      <c r="K248" s="45"/>
      <c r="L248" s="45"/>
      <c r="M248" s="45"/>
      <c r="N248" s="236"/>
      <c r="O248" s="61"/>
      <c r="P248" s="61"/>
      <c r="Q248" s="61"/>
      <c r="R248" s="45"/>
      <c r="S248" s="61"/>
      <c r="T248" s="236"/>
      <c r="U248" s="45"/>
      <c r="V248" s="45"/>
      <c r="W248" s="45"/>
      <c r="X248" s="45"/>
      <c r="Y248" s="236"/>
      <c r="Z248" s="236"/>
      <c r="AA248" s="45"/>
      <c r="AB248" s="45"/>
      <c r="AC248" s="45"/>
      <c r="AD248" s="45"/>
      <c r="AE248" s="236"/>
      <c r="AF248" s="236"/>
      <c r="AG248" s="61"/>
      <c r="AH248" s="61"/>
      <c r="AI248" s="61"/>
      <c r="AJ248" s="45"/>
      <c r="AK248" s="61"/>
    </row>
    <row r="249" spans="3:37" x14ac:dyDescent="0.2">
      <c r="C249" s="236"/>
      <c r="D249" s="30"/>
      <c r="E249" s="61"/>
      <c r="F249" s="45"/>
      <c r="G249" s="61"/>
      <c r="H249" s="236"/>
      <c r="I249" s="45"/>
      <c r="J249" s="45"/>
      <c r="K249" s="45"/>
      <c r="L249" s="45"/>
      <c r="M249" s="45"/>
      <c r="N249" s="236"/>
      <c r="O249" s="61"/>
      <c r="P249" s="61"/>
      <c r="Q249" s="61"/>
      <c r="R249" s="45"/>
      <c r="S249" s="61"/>
      <c r="T249" s="236"/>
      <c r="U249" s="45"/>
      <c r="V249" s="45"/>
      <c r="W249" s="45"/>
      <c r="X249" s="45"/>
      <c r="Y249" s="236"/>
      <c r="Z249" s="236"/>
      <c r="AA249" s="45"/>
      <c r="AB249" s="45"/>
      <c r="AC249" s="45"/>
      <c r="AD249" s="45"/>
      <c r="AE249" s="236"/>
      <c r="AF249" s="236"/>
      <c r="AG249" s="61"/>
      <c r="AH249" s="61"/>
      <c r="AI249" s="61"/>
      <c r="AJ249" s="45"/>
      <c r="AK249" s="61"/>
    </row>
    <row r="250" spans="3:37" x14ac:dyDescent="0.2">
      <c r="C250" s="236"/>
      <c r="D250" s="30"/>
      <c r="E250" s="61"/>
      <c r="F250" s="45"/>
      <c r="G250" s="61"/>
      <c r="H250" s="236"/>
      <c r="I250" s="45"/>
      <c r="J250" s="45"/>
      <c r="K250" s="45"/>
      <c r="L250" s="45"/>
      <c r="M250" s="45"/>
      <c r="N250" s="236"/>
      <c r="O250" s="61"/>
      <c r="P250" s="61"/>
      <c r="Q250" s="61"/>
      <c r="R250" s="45"/>
      <c r="S250" s="61"/>
      <c r="T250" s="236"/>
      <c r="U250" s="45"/>
      <c r="V250" s="45"/>
      <c r="W250" s="45"/>
      <c r="X250" s="45"/>
      <c r="Y250" s="236"/>
      <c r="Z250" s="236"/>
      <c r="AA250" s="45"/>
      <c r="AB250" s="45"/>
      <c r="AC250" s="45"/>
      <c r="AD250" s="45"/>
      <c r="AE250" s="236"/>
      <c r="AF250" s="236"/>
      <c r="AG250" s="61"/>
      <c r="AH250" s="61"/>
      <c r="AI250" s="61"/>
      <c r="AJ250" s="45"/>
      <c r="AK250" s="61"/>
    </row>
    <row r="251" spans="3:37" x14ac:dyDescent="0.2">
      <c r="C251" s="236"/>
      <c r="D251" s="30"/>
      <c r="E251" s="61"/>
      <c r="F251" s="45"/>
      <c r="G251" s="61"/>
      <c r="H251" s="236"/>
      <c r="I251" s="45"/>
      <c r="J251" s="45"/>
      <c r="K251" s="45"/>
      <c r="L251" s="45"/>
      <c r="M251" s="45"/>
      <c r="N251" s="236"/>
      <c r="O251" s="61"/>
      <c r="P251" s="61"/>
      <c r="Q251" s="61"/>
      <c r="R251" s="45"/>
      <c r="S251" s="61"/>
      <c r="T251" s="236"/>
      <c r="U251" s="45"/>
      <c r="V251" s="45"/>
      <c r="W251" s="45"/>
      <c r="X251" s="45"/>
      <c r="Y251" s="236"/>
      <c r="Z251" s="236"/>
      <c r="AA251" s="45"/>
      <c r="AB251" s="45"/>
      <c r="AC251" s="45"/>
      <c r="AD251" s="45"/>
      <c r="AE251" s="236"/>
      <c r="AF251" s="236"/>
      <c r="AG251" s="61"/>
      <c r="AH251" s="61"/>
      <c r="AI251" s="61"/>
      <c r="AJ251" s="45"/>
      <c r="AK251" s="61"/>
    </row>
    <row r="252" spans="3:37" x14ac:dyDescent="0.2">
      <c r="C252" s="236"/>
      <c r="D252" s="30"/>
      <c r="E252" s="61"/>
      <c r="F252" s="45"/>
      <c r="G252" s="61"/>
      <c r="H252" s="236"/>
      <c r="I252" s="45"/>
      <c r="J252" s="45"/>
      <c r="K252" s="45"/>
      <c r="L252" s="45"/>
      <c r="M252" s="45"/>
      <c r="N252" s="236"/>
      <c r="O252" s="61"/>
      <c r="P252" s="61"/>
      <c r="Q252" s="61"/>
      <c r="R252" s="45"/>
      <c r="S252" s="61"/>
      <c r="T252" s="236"/>
      <c r="U252" s="45"/>
      <c r="V252" s="45"/>
      <c r="W252" s="45"/>
      <c r="X252" s="45"/>
      <c r="Y252" s="236"/>
      <c r="Z252" s="236"/>
      <c r="AA252" s="45"/>
      <c r="AB252" s="45"/>
      <c r="AC252" s="45"/>
      <c r="AD252" s="45"/>
      <c r="AE252" s="236"/>
      <c r="AF252" s="236"/>
      <c r="AG252" s="61"/>
      <c r="AH252" s="61"/>
      <c r="AI252" s="61"/>
      <c r="AJ252" s="45"/>
      <c r="AK252" s="61"/>
    </row>
    <row r="253" spans="3:37" x14ac:dyDescent="0.2">
      <c r="C253" s="236"/>
      <c r="D253" s="30"/>
      <c r="E253" s="61"/>
      <c r="F253" s="45"/>
      <c r="G253" s="61"/>
      <c r="H253" s="236"/>
      <c r="I253" s="45"/>
      <c r="J253" s="45"/>
      <c r="K253" s="45"/>
      <c r="L253" s="45"/>
      <c r="M253" s="45"/>
      <c r="N253" s="236"/>
      <c r="O253" s="61"/>
      <c r="P253" s="61"/>
      <c r="Q253" s="61"/>
      <c r="R253" s="45"/>
      <c r="S253" s="61"/>
      <c r="T253" s="236"/>
      <c r="U253" s="45"/>
      <c r="V253" s="45"/>
      <c r="W253" s="45"/>
      <c r="X253" s="45"/>
      <c r="Y253" s="236"/>
      <c r="Z253" s="236"/>
      <c r="AA253" s="45"/>
      <c r="AB253" s="45"/>
      <c r="AC253" s="45"/>
      <c r="AD253" s="45"/>
      <c r="AE253" s="236"/>
      <c r="AF253" s="236"/>
      <c r="AG253" s="61"/>
      <c r="AH253" s="61"/>
      <c r="AI253" s="61"/>
      <c r="AJ253" s="45"/>
      <c r="AK253" s="61"/>
    </row>
    <row r="254" spans="3:37" x14ac:dyDescent="0.2">
      <c r="C254" s="236"/>
      <c r="D254" s="30"/>
      <c r="E254" s="61"/>
      <c r="F254" s="45"/>
      <c r="G254" s="61"/>
      <c r="H254" s="236"/>
      <c r="I254" s="45"/>
      <c r="J254" s="45"/>
      <c r="K254" s="45"/>
      <c r="L254" s="45"/>
      <c r="M254" s="45"/>
      <c r="N254" s="236"/>
      <c r="O254" s="61"/>
      <c r="P254" s="61"/>
      <c r="Q254" s="61"/>
      <c r="R254" s="45"/>
      <c r="S254" s="61"/>
      <c r="T254" s="236"/>
      <c r="U254" s="45"/>
      <c r="V254" s="45"/>
      <c r="W254" s="45"/>
      <c r="X254" s="45"/>
      <c r="Y254" s="236"/>
      <c r="Z254" s="236"/>
      <c r="AA254" s="45"/>
      <c r="AB254" s="45"/>
      <c r="AC254" s="45"/>
      <c r="AD254" s="45"/>
      <c r="AE254" s="236"/>
      <c r="AF254" s="236"/>
      <c r="AG254" s="61"/>
      <c r="AH254" s="61"/>
      <c r="AI254" s="61"/>
      <c r="AJ254" s="45"/>
      <c r="AK254" s="61"/>
    </row>
    <row r="255" spans="3:37" x14ac:dyDescent="0.2">
      <c r="C255" s="236"/>
      <c r="D255" s="30"/>
      <c r="E255" s="61"/>
      <c r="F255" s="45"/>
      <c r="G255" s="61"/>
      <c r="H255" s="236"/>
      <c r="I255" s="45"/>
      <c r="J255" s="45"/>
      <c r="K255" s="45"/>
      <c r="L255" s="45"/>
      <c r="M255" s="45"/>
      <c r="N255" s="236"/>
      <c r="O255" s="61"/>
      <c r="P255" s="61"/>
      <c r="Q255" s="61"/>
      <c r="R255" s="45"/>
      <c r="S255" s="61"/>
      <c r="T255" s="236"/>
      <c r="U255" s="45"/>
      <c r="V255" s="45"/>
      <c r="W255" s="45"/>
      <c r="X255" s="45"/>
      <c r="Y255" s="236"/>
      <c r="Z255" s="236"/>
      <c r="AA255" s="45"/>
      <c r="AB255" s="45"/>
      <c r="AC255" s="45"/>
      <c r="AD255" s="45"/>
      <c r="AE255" s="236"/>
      <c r="AF255" s="236"/>
      <c r="AG255" s="61"/>
      <c r="AH255" s="61"/>
      <c r="AI255" s="61"/>
      <c r="AJ255" s="45"/>
      <c r="AK255" s="61"/>
    </row>
    <row r="256" spans="3:37" x14ac:dyDescent="0.2">
      <c r="C256" s="236"/>
      <c r="D256" s="30"/>
      <c r="E256" s="61"/>
      <c r="F256" s="45"/>
      <c r="G256" s="61"/>
      <c r="H256" s="236"/>
      <c r="I256" s="45"/>
      <c r="J256" s="45"/>
      <c r="K256" s="45"/>
      <c r="L256" s="45"/>
      <c r="M256" s="45"/>
      <c r="N256" s="236"/>
      <c r="O256" s="61"/>
      <c r="P256" s="61"/>
      <c r="Q256" s="61"/>
      <c r="R256" s="45"/>
      <c r="S256" s="61"/>
      <c r="T256" s="236"/>
      <c r="U256" s="45"/>
      <c r="V256" s="45"/>
      <c r="W256" s="45"/>
      <c r="X256" s="45"/>
      <c r="Y256" s="236"/>
      <c r="Z256" s="236"/>
      <c r="AA256" s="45"/>
      <c r="AB256" s="45"/>
      <c r="AC256" s="45"/>
      <c r="AD256" s="45"/>
      <c r="AE256" s="236"/>
      <c r="AF256" s="236"/>
      <c r="AG256" s="61"/>
      <c r="AH256" s="61"/>
      <c r="AI256" s="61"/>
      <c r="AJ256" s="45"/>
      <c r="AK256" s="61"/>
    </row>
    <row r="257" spans="3:37" x14ac:dyDescent="0.2">
      <c r="C257" s="236"/>
      <c r="D257" s="30"/>
      <c r="E257" s="61"/>
      <c r="F257" s="45"/>
      <c r="G257" s="61"/>
      <c r="H257" s="236"/>
      <c r="I257" s="45"/>
      <c r="J257" s="45"/>
      <c r="K257" s="45"/>
      <c r="L257" s="45"/>
      <c r="M257" s="45"/>
      <c r="N257" s="236"/>
      <c r="O257" s="61"/>
      <c r="P257" s="61"/>
      <c r="Q257" s="61"/>
      <c r="R257" s="45"/>
      <c r="S257" s="61"/>
      <c r="T257" s="236"/>
      <c r="U257" s="45"/>
      <c r="V257" s="45"/>
      <c r="W257" s="45"/>
      <c r="X257" s="45"/>
      <c r="Y257" s="236"/>
      <c r="Z257" s="236"/>
      <c r="AA257" s="45"/>
      <c r="AB257" s="45"/>
      <c r="AC257" s="45"/>
      <c r="AD257" s="45"/>
      <c r="AE257" s="236"/>
      <c r="AF257" s="236"/>
      <c r="AG257" s="61"/>
      <c r="AH257" s="61"/>
      <c r="AI257" s="61"/>
      <c r="AJ257" s="45"/>
      <c r="AK257" s="61"/>
    </row>
    <row r="258" spans="3:37" x14ac:dyDescent="0.2">
      <c r="C258" s="236"/>
      <c r="D258" s="30"/>
      <c r="E258" s="61"/>
      <c r="F258" s="45"/>
      <c r="G258" s="61"/>
      <c r="H258" s="236"/>
      <c r="I258" s="45"/>
      <c r="J258" s="45"/>
      <c r="K258" s="45"/>
      <c r="L258" s="45"/>
      <c r="M258" s="45"/>
      <c r="N258" s="236"/>
      <c r="O258" s="61"/>
      <c r="P258" s="61"/>
      <c r="Q258" s="61"/>
      <c r="R258" s="45"/>
      <c r="S258" s="61"/>
      <c r="T258" s="236"/>
      <c r="U258" s="45"/>
      <c r="V258" s="45"/>
      <c r="W258" s="45"/>
      <c r="X258" s="45"/>
      <c r="Y258" s="236"/>
      <c r="Z258" s="236"/>
      <c r="AA258" s="45"/>
      <c r="AB258" s="45"/>
      <c r="AC258" s="45"/>
      <c r="AD258" s="45"/>
      <c r="AE258" s="236"/>
      <c r="AF258" s="236"/>
      <c r="AG258" s="61"/>
      <c r="AH258" s="61"/>
      <c r="AI258" s="61"/>
      <c r="AJ258" s="45"/>
      <c r="AK258" s="61"/>
    </row>
    <row r="259" spans="3:37" x14ac:dyDescent="0.2">
      <c r="C259" s="236"/>
      <c r="D259" s="30"/>
      <c r="E259" s="61"/>
      <c r="F259" s="45"/>
      <c r="G259" s="61"/>
      <c r="H259" s="236"/>
      <c r="I259" s="45"/>
      <c r="J259" s="45"/>
      <c r="K259" s="45"/>
      <c r="L259" s="45"/>
      <c r="M259" s="45"/>
      <c r="N259" s="236"/>
      <c r="O259" s="61"/>
      <c r="P259" s="61"/>
      <c r="Q259" s="61"/>
      <c r="R259" s="45"/>
      <c r="S259" s="61"/>
      <c r="T259" s="236"/>
      <c r="U259" s="45"/>
      <c r="V259" s="45"/>
      <c r="W259" s="45"/>
      <c r="X259" s="45"/>
      <c r="Y259" s="236"/>
      <c r="Z259" s="236"/>
      <c r="AA259" s="45"/>
      <c r="AB259" s="45"/>
      <c r="AC259" s="45"/>
      <c r="AD259" s="45"/>
      <c r="AE259" s="236"/>
      <c r="AF259" s="236"/>
      <c r="AG259" s="61"/>
      <c r="AH259" s="61"/>
      <c r="AI259" s="61"/>
      <c r="AJ259" s="45"/>
      <c r="AK259" s="61"/>
    </row>
    <row r="260" spans="3:37" x14ac:dyDescent="0.2">
      <c r="C260" s="236"/>
      <c r="D260" s="30"/>
      <c r="E260" s="61"/>
      <c r="F260" s="45"/>
      <c r="G260" s="61"/>
      <c r="H260" s="236"/>
      <c r="I260" s="45"/>
      <c r="J260" s="45"/>
      <c r="K260" s="45"/>
      <c r="L260" s="45"/>
      <c r="M260" s="45"/>
      <c r="N260" s="236"/>
      <c r="O260" s="61"/>
      <c r="P260" s="61"/>
      <c r="Q260" s="61"/>
      <c r="R260" s="45"/>
      <c r="S260" s="61"/>
      <c r="T260" s="236"/>
      <c r="U260" s="45"/>
      <c r="V260" s="45"/>
      <c r="W260" s="45"/>
      <c r="X260" s="45"/>
      <c r="Y260" s="236"/>
      <c r="Z260" s="236"/>
      <c r="AA260" s="45"/>
      <c r="AB260" s="45"/>
      <c r="AC260" s="45"/>
      <c r="AD260" s="45"/>
      <c r="AE260" s="236"/>
      <c r="AF260" s="236"/>
      <c r="AG260" s="61"/>
      <c r="AH260" s="61"/>
      <c r="AI260" s="61"/>
      <c r="AJ260" s="45"/>
      <c r="AK260" s="61"/>
    </row>
    <row r="261" spans="3:37" x14ac:dyDescent="0.2">
      <c r="C261" s="236"/>
      <c r="D261" s="30"/>
      <c r="E261" s="61"/>
      <c r="F261" s="45"/>
      <c r="G261" s="61"/>
      <c r="H261" s="236"/>
      <c r="I261" s="45"/>
      <c r="J261" s="45"/>
      <c r="K261" s="45"/>
      <c r="L261" s="45"/>
      <c r="M261" s="45"/>
      <c r="N261" s="236"/>
      <c r="O261" s="61"/>
      <c r="P261" s="61"/>
      <c r="Q261" s="61"/>
      <c r="R261" s="45"/>
      <c r="S261" s="61"/>
      <c r="T261" s="236"/>
      <c r="U261" s="45"/>
      <c r="V261" s="45"/>
      <c r="W261" s="45"/>
      <c r="X261" s="45"/>
      <c r="Y261" s="236"/>
      <c r="Z261" s="236"/>
      <c r="AA261" s="45"/>
      <c r="AB261" s="45"/>
      <c r="AC261" s="45"/>
      <c r="AD261" s="45"/>
      <c r="AE261" s="236"/>
      <c r="AF261" s="236"/>
      <c r="AG261" s="61"/>
      <c r="AH261" s="61"/>
      <c r="AI261" s="61"/>
      <c r="AJ261" s="45"/>
      <c r="AK261" s="61"/>
    </row>
    <row r="262" spans="3:37" x14ac:dyDescent="0.2">
      <c r="C262" s="236"/>
      <c r="D262" s="30"/>
      <c r="E262" s="61"/>
      <c r="F262" s="45"/>
      <c r="G262" s="61"/>
      <c r="H262" s="236"/>
      <c r="I262" s="45"/>
      <c r="J262" s="45"/>
      <c r="K262" s="45"/>
      <c r="L262" s="45"/>
      <c r="M262" s="45"/>
      <c r="N262" s="236"/>
      <c r="O262" s="61"/>
      <c r="P262" s="61"/>
      <c r="Q262" s="61"/>
      <c r="R262" s="45"/>
      <c r="S262" s="61"/>
      <c r="T262" s="236"/>
      <c r="U262" s="45"/>
      <c r="V262" s="45"/>
      <c r="W262" s="45"/>
      <c r="X262" s="45"/>
      <c r="Y262" s="236"/>
      <c r="Z262" s="236"/>
      <c r="AA262" s="45"/>
      <c r="AB262" s="45"/>
      <c r="AC262" s="45"/>
      <c r="AD262" s="45"/>
      <c r="AE262" s="236"/>
      <c r="AF262" s="236"/>
      <c r="AG262" s="61"/>
      <c r="AH262" s="61"/>
      <c r="AI262" s="61"/>
      <c r="AJ262" s="45"/>
      <c r="AK262" s="61"/>
    </row>
    <row r="263" spans="3:37" x14ac:dyDescent="0.2">
      <c r="C263" s="236"/>
      <c r="D263" s="30"/>
      <c r="E263" s="61"/>
      <c r="F263" s="45"/>
      <c r="G263" s="61"/>
      <c r="H263" s="236"/>
      <c r="I263" s="45"/>
      <c r="J263" s="45"/>
      <c r="K263" s="45"/>
      <c r="L263" s="45"/>
      <c r="M263" s="45"/>
      <c r="N263" s="236"/>
      <c r="O263" s="61"/>
      <c r="P263" s="61"/>
      <c r="Q263" s="61"/>
      <c r="R263" s="45"/>
      <c r="S263" s="61"/>
      <c r="T263" s="236"/>
      <c r="U263" s="45"/>
      <c r="V263" s="45"/>
      <c r="W263" s="45"/>
      <c r="X263" s="45"/>
      <c r="Y263" s="236"/>
      <c r="Z263" s="236"/>
      <c r="AA263" s="45"/>
      <c r="AB263" s="45"/>
      <c r="AC263" s="45"/>
      <c r="AD263" s="45"/>
      <c r="AE263" s="236"/>
      <c r="AF263" s="236"/>
      <c r="AG263" s="61"/>
      <c r="AH263" s="61"/>
      <c r="AI263" s="61"/>
      <c r="AJ263" s="45"/>
      <c r="AK263" s="61"/>
    </row>
    <row r="264" spans="3:37" x14ac:dyDescent="0.2">
      <c r="C264" s="236"/>
      <c r="D264" s="30"/>
      <c r="E264" s="61"/>
      <c r="F264" s="45"/>
      <c r="G264" s="61"/>
      <c r="H264" s="236"/>
      <c r="I264" s="45"/>
      <c r="J264" s="45"/>
      <c r="K264" s="45"/>
      <c r="L264" s="45"/>
      <c r="M264" s="45"/>
      <c r="N264" s="236"/>
      <c r="O264" s="61"/>
      <c r="P264" s="61"/>
      <c r="Q264" s="61"/>
      <c r="R264" s="45"/>
      <c r="S264" s="61"/>
      <c r="T264" s="236"/>
      <c r="U264" s="45"/>
      <c r="V264" s="45"/>
      <c r="W264" s="45"/>
      <c r="X264" s="45"/>
      <c r="Y264" s="236"/>
      <c r="Z264" s="236"/>
      <c r="AA264" s="45"/>
      <c r="AB264" s="45"/>
      <c r="AC264" s="45"/>
      <c r="AD264" s="45"/>
      <c r="AE264" s="236"/>
      <c r="AF264" s="236"/>
      <c r="AG264" s="61"/>
      <c r="AH264" s="61"/>
      <c r="AI264" s="61"/>
      <c r="AJ264" s="45"/>
      <c r="AK264" s="61"/>
    </row>
    <row r="265" spans="3:37" x14ac:dyDescent="0.2">
      <c r="C265" s="236"/>
      <c r="D265" s="30"/>
      <c r="E265" s="61"/>
      <c r="F265" s="45"/>
      <c r="G265" s="61"/>
      <c r="H265" s="236"/>
      <c r="I265" s="45"/>
      <c r="J265" s="45"/>
      <c r="K265" s="45"/>
      <c r="L265" s="45"/>
      <c r="M265" s="45"/>
      <c r="N265" s="236"/>
      <c r="O265" s="61"/>
      <c r="P265" s="61"/>
      <c r="Q265" s="61"/>
      <c r="R265" s="45"/>
      <c r="S265" s="61"/>
      <c r="T265" s="236"/>
      <c r="U265" s="45"/>
      <c r="V265" s="45"/>
      <c r="W265" s="45"/>
      <c r="X265" s="45"/>
      <c r="Y265" s="236"/>
      <c r="Z265" s="236"/>
      <c r="AA265" s="45"/>
      <c r="AB265" s="45"/>
      <c r="AC265" s="45"/>
      <c r="AD265" s="45"/>
      <c r="AE265" s="236"/>
      <c r="AF265" s="236"/>
      <c r="AG265" s="61"/>
      <c r="AH265" s="61"/>
      <c r="AI265" s="61"/>
      <c r="AJ265" s="45"/>
      <c r="AK265" s="61"/>
    </row>
    <row r="266" spans="3:37" x14ac:dyDescent="0.2">
      <c r="C266" s="236"/>
      <c r="D266" s="30"/>
      <c r="E266" s="61"/>
      <c r="F266" s="45"/>
      <c r="G266" s="61"/>
      <c r="H266" s="236"/>
      <c r="I266" s="45"/>
      <c r="J266" s="45"/>
      <c r="K266" s="45"/>
      <c r="L266" s="45"/>
      <c r="M266" s="45"/>
      <c r="N266" s="236"/>
      <c r="O266" s="61"/>
      <c r="P266" s="61"/>
      <c r="Q266" s="61"/>
      <c r="R266" s="45"/>
      <c r="S266" s="61"/>
      <c r="T266" s="236"/>
      <c r="U266" s="45"/>
      <c r="V266" s="45"/>
      <c r="W266" s="45"/>
      <c r="X266" s="45"/>
      <c r="Y266" s="236"/>
      <c r="Z266" s="236"/>
      <c r="AA266" s="45"/>
      <c r="AB266" s="45"/>
      <c r="AC266" s="45"/>
      <c r="AD266" s="45"/>
      <c r="AE266" s="236"/>
      <c r="AF266" s="236"/>
      <c r="AG266" s="61"/>
      <c r="AH266" s="61"/>
      <c r="AI266" s="61"/>
      <c r="AJ266" s="45"/>
      <c r="AK266" s="61"/>
    </row>
    <row r="267" spans="3:37" x14ac:dyDescent="0.2">
      <c r="C267" s="236"/>
      <c r="D267" s="30"/>
      <c r="E267" s="61"/>
      <c r="F267" s="45"/>
      <c r="G267" s="61"/>
      <c r="H267" s="236"/>
      <c r="I267" s="45"/>
      <c r="J267" s="45"/>
      <c r="K267" s="45"/>
      <c r="L267" s="45"/>
      <c r="M267" s="45"/>
      <c r="N267" s="236"/>
      <c r="O267" s="61"/>
      <c r="P267" s="61"/>
      <c r="Q267" s="61"/>
      <c r="R267" s="45"/>
      <c r="S267" s="61"/>
      <c r="T267" s="236"/>
      <c r="U267" s="45"/>
      <c r="V267" s="45"/>
      <c r="W267" s="45"/>
      <c r="X267" s="45"/>
      <c r="Y267" s="236"/>
      <c r="Z267" s="236"/>
      <c r="AA267" s="45"/>
      <c r="AB267" s="45"/>
      <c r="AC267" s="45"/>
      <c r="AD267" s="45"/>
      <c r="AE267" s="236"/>
      <c r="AF267" s="236"/>
      <c r="AG267" s="61"/>
      <c r="AH267" s="61"/>
      <c r="AI267" s="61"/>
      <c r="AJ267" s="45"/>
      <c r="AK267" s="61"/>
    </row>
    <row r="268" spans="3:37" x14ac:dyDescent="0.2">
      <c r="C268" s="236"/>
      <c r="D268" s="30"/>
      <c r="E268" s="61"/>
      <c r="F268" s="45"/>
      <c r="G268" s="61"/>
      <c r="H268" s="236"/>
      <c r="I268" s="45"/>
      <c r="J268" s="45"/>
      <c r="K268" s="45"/>
      <c r="L268" s="45"/>
      <c r="M268" s="45"/>
      <c r="N268" s="236"/>
      <c r="O268" s="61"/>
      <c r="P268" s="61"/>
      <c r="Q268" s="61"/>
      <c r="R268" s="45"/>
      <c r="S268" s="61"/>
      <c r="T268" s="236"/>
      <c r="U268" s="45"/>
      <c r="V268" s="45"/>
      <c r="W268" s="45"/>
      <c r="X268" s="45"/>
      <c r="Y268" s="236"/>
      <c r="Z268" s="236"/>
      <c r="AA268" s="45"/>
      <c r="AB268" s="45"/>
      <c r="AC268" s="45"/>
      <c r="AD268" s="45"/>
      <c r="AE268" s="236"/>
      <c r="AF268" s="236"/>
      <c r="AG268" s="61"/>
      <c r="AH268" s="61"/>
      <c r="AI268" s="61"/>
      <c r="AJ268" s="45"/>
      <c r="AK268" s="61"/>
    </row>
    <row r="269" spans="3:37" x14ac:dyDescent="0.2">
      <c r="C269" s="236"/>
      <c r="D269" s="30"/>
      <c r="E269" s="61"/>
      <c r="F269" s="45"/>
      <c r="G269" s="61"/>
      <c r="H269" s="236"/>
      <c r="I269" s="45"/>
      <c r="J269" s="45"/>
      <c r="K269" s="45"/>
      <c r="L269" s="45"/>
      <c r="M269" s="45"/>
      <c r="N269" s="236"/>
      <c r="O269" s="61"/>
      <c r="P269" s="61"/>
      <c r="Q269" s="61"/>
      <c r="R269" s="45"/>
      <c r="S269" s="61"/>
      <c r="T269" s="236"/>
      <c r="U269" s="45"/>
      <c r="V269" s="45"/>
      <c r="W269" s="45"/>
      <c r="X269" s="45"/>
      <c r="Y269" s="236"/>
      <c r="Z269" s="236"/>
      <c r="AA269" s="45"/>
      <c r="AB269" s="45"/>
      <c r="AC269" s="45"/>
      <c r="AD269" s="45"/>
      <c r="AE269" s="236"/>
      <c r="AF269" s="236"/>
      <c r="AG269" s="61"/>
      <c r="AH269" s="61"/>
      <c r="AI269" s="61"/>
      <c r="AJ269" s="45"/>
      <c r="AK269" s="61"/>
    </row>
    <row r="270" spans="3:37" x14ac:dyDescent="0.2">
      <c r="C270" s="236"/>
      <c r="D270" s="30"/>
      <c r="E270" s="61"/>
      <c r="F270" s="45"/>
      <c r="G270" s="61"/>
      <c r="H270" s="236"/>
      <c r="I270" s="45"/>
      <c r="J270" s="45"/>
      <c r="K270" s="45"/>
      <c r="L270" s="45"/>
      <c r="M270" s="45"/>
      <c r="N270" s="236"/>
      <c r="O270" s="61"/>
      <c r="P270" s="61"/>
      <c r="Q270" s="61"/>
      <c r="R270" s="45"/>
      <c r="S270" s="61"/>
      <c r="T270" s="236"/>
      <c r="U270" s="45"/>
      <c r="V270" s="45"/>
      <c r="W270" s="45"/>
      <c r="X270" s="45"/>
      <c r="Y270" s="236"/>
      <c r="Z270" s="236"/>
      <c r="AA270" s="45"/>
      <c r="AB270" s="45"/>
      <c r="AC270" s="45"/>
      <c r="AD270" s="45"/>
      <c r="AE270" s="236"/>
      <c r="AF270" s="236"/>
      <c r="AG270" s="61"/>
      <c r="AH270" s="61"/>
      <c r="AI270" s="61"/>
      <c r="AJ270" s="45"/>
      <c r="AK270" s="61"/>
    </row>
    <row r="271" spans="3:37" x14ac:dyDescent="0.2">
      <c r="C271" s="236"/>
      <c r="D271" s="30"/>
      <c r="E271" s="61"/>
      <c r="F271" s="45"/>
      <c r="G271" s="61"/>
      <c r="H271" s="236"/>
      <c r="I271" s="45"/>
      <c r="J271" s="45"/>
      <c r="K271" s="45"/>
      <c r="L271" s="45"/>
      <c r="M271" s="45"/>
      <c r="N271" s="236"/>
      <c r="O271" s="61"/>
      <c r="P271" s="61"/>
      <c r="Q271" s="61"/>
      <c r="R271" s="45"/>
      <c r="S271" s="61"/>
      <c r="T271" s="236"/>
      <c r="U271" s="45"/>
      <c r="V271" s="45"/>
      <c r="W271" s="45"/>
      <c r="X271" s="45"/>
      <c r="Y271" s="236"/>
      <c r="Z271" s="236"/>
      <c r="AA271" s="45"/>
      <c r="AB271" s="45"/>
      <c r="AC271" s="45"/>
      <c r="AD271" s="45"/>
      <c r="AE271" s="236"/>
      <c r="AF271" s="236"/>
      <c r="AG271" s="61"/>
      <c r="AH271" s="61"/>
      <c r="AI271" s="61"/>
      <c r="AJ271" s="45"/>
      <c r="AK271" s="61"/>
    </row>
    <row r="272" spans="3:37" x14ac:dyDescent="0.2">
      <c r="C272" s="236"/>
      <c r="D272" s="30"/>
      <c r="E272" s="61"/>
      <c r="F272" s="45"/>
      <c r="G272" s="61"/>
      <c r="H272" s="236"/>
      <c r="I272" s="45"/>
      <c r="J272" s="45"/>
      <c r="K272" s="45"/>
      <c r="L272" s="45"/>
      <c r="M272" s="45"/>
      <c r="N272" s="236"/>
      <c r="O272" s="61"/>
      <c r="P272" s="61"/>
      <c r="Q272" s="61"/>
      <c r="R272" s="45"/>
      <c r="S272" s="61"/>
      <c r="T272" s="236"/>
      <c r="U272" s="45"/>
      <c r="V272" s="45"/>
      <c r="W272" s="45"/>
      <c r="X272" s="45"/>
      <c r="Y272" s="236"/>
      <c r="Z272" s="236"/>
      <c r="AA272" s="45"/>
      <c r="AB272" s="45"/>
      <c r="AC272" s="45"/>
      <c r="AD272" s="45"/>
      <c r="AE272" s="236"/>
      <c r="AF272" s="236"/>
      <c r="AG272" s="61"/>
      <c r="AH272" s="61"/>
      <c r="AI272" s="61"/>
      <c r="AJ272" s="45"/>
      <c r="AK272" s="61"/>
    </row>
  </sheetData>
  <mergeCells count="21">
    <mergeCell ref="A82:M82"/>
    <mergeCell ref="A83:M83"/>
    <mergeCell ref="A84:M84"/>
    <mergeCell ref="A76:M76"/>
    <mergeCell ref="A77:M77"/>
    <mergeCell ref="A78:M78"/>
    <mergeCell ref="A79:M79"/>
    <mergeCell ref="A80:M80"/>
    <mergeCell ref="A81:M81"/>
    <mergeCell ref="A70:M70"/>
    <mergeCell ref="A71:M71"/>
    <mergeCell ref="A72:M72"/>
    <mergeCell ref="A73:M73"/>
    <mergeCell ref="A74:M74"/>
    <mergeCell ref="A75:M75"/>
    <mergeCell ref="B1:G1"/>
    <mergeCell ref="H1:M1"/>
    <mergeCell ref="N1:S1"/>
    <mergeCell ref="T1:Y1"/>
    <mergeCell ref="Z1:AE1"/>
    <mergeCell ref="AF1:AK1"/>
  </mergeCells>
  <pageMargins left="0.23622047244094488" right="0.23622047244094488" top="0.74803149606299213" bottom="0.74803149606299213" header="0.31496062992125984" footer="0.31496062992125984"/>
  <pageSetup paperSize="8" scale="89" fitToHeight="0" orientation="landscape" r:id="rId1"/>
  <headerFooter alignWithMargins="0">
    <oddFooter>&amp;L&amp;"Times New Roman,Regular"&amp;9&amp;K01+000August 2018
&amp;F&amp;R&amp;"Times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272"/>
  <sheetViews>
    <sheetView tabSelected="1" zoomScale="80" zoomScaleNormal="80" zoomScaleSheetLayoutView="100" workbookViewId="0">
      <pane ySplit="2" topLeftCell="A3" activePane="bottomLeft" state="frozen"/>
      <selection pane="bottomLeft" activeCell="A21" sqref="A21:XFD57"/>
    </sheetView>
  </sheetViews>
  <sheetFormatPr defaultRowHeight="12.75" x14ac:dyDescent="0.2"/>
  <cols>
    <col min="1" max="1" width="79.42578125" style="18" customWidth="1"/>
    <col min="2" max="2" width="15.7109375" style="23" customWidth="1"/>
    <col min="3" max="3" width="12.28515625" customWidth="1"/>
    <col min="4" max="4" width="11.85546875" style="31" customWidth="1"/>
    <col min="5" max="5" width="11.85546875" style="60" customWidth="1"/>
    <col min="6" max="6" width="17" style="46" customWidth="1"/>
    <col min="7" max="7" width="13.7109375" style="60" customWidth="1"/>
    <col min="8" max="8" width="11.85546875" hidden="1" customWidth="1"/>
    <col min="9" max="12" width="11.85546875" style="46" hidden="1" customWidth="1"/>
    <col min="13" max="13" width="13.7109375" style="46" hidden="1" customWidth="1"/>
    <col min="14" max="14" width="17.140625" hidden="1" customWidth="1"/>
    <col min="15" max="17" width="11.85546875" style="60" hidden="1" customWidth="1"/>
    <col min="18" max="18" width="11.85546875" style="46" hidden="1" customWidth="1"/>
    <col min="19" max="19" width="13.7109375" style="60" hidden="1" customWidth="1"/>
    <col min="20" max="20" width="17.7109375" customWidth="1"/>
    <col min="21" max="24" width="11.85546875" style="46" customWidth="1"/>
    <col min="25" max="25" width="13.7109375" customWidth="1"/>
    <col min="26" max="26" width="17.7109375" customWidth="1"/>
    <col min="27" max="30" width="11.85546875" style="46" customWidth="1"/>
    <col min="31" max="31" width="13.7109375" customWidth="1"/>
    <col min="32" max="32" width="20" customWidth="1"/>
    <col min="33" max="35" width="11.85546875" style="60" customWidth="1"/>
    <col min="36" max="36" width="11.85546875" style="46" customWidth="1"/>
    <col min="37" max="37" width="13.7109375" style="60" customWidth="1"/>
  </cols>
  <sheetData>
    <row r="1" spans="1:239" ht="24" customHeight="1" thickBot="1" x14ac:dyDescent="0.25">
      <c r="A1" s="10" t="s">
        <v>14</v>
      </c>
      <c r="B1" s="242" t="s">
        <v>4</v>
      </c>
      <c r="C1" s="243"/>
      <c r="D1" s="243"/>
      <c r="E1" s="243"/>
      <c r="F1" s="243"/>
      <c r="G1" s="244"/>
      <c r="H1" s="245" t="s">
        <v>76</v>
      </c>
      <c r="I1" s="243"/>
      <c r="J1" s="243"/>
      <c r="K1" s="243"/>
      <c r="L1" s="243"/>
      <c r="M1" s="244"/>
      <c r="N1" s="245" t="s">
        <v>77</v>
      </c>
      <c r="O1" s="243"/>
      <c r="P1" s="243"/>
      <c r="Q1" s="243"/>
      <c r="R1" s="243"/>
      <c r="S1" s="244"/>
      <c r="T1" s="245" t="s">
        <v>99</v>
      </c>
      <c r="U1" s="243"/>
      <c r="V1" s="243"/>
      <c r="W1" s="243"/>
      <c r="X1" s="243"/>
      <c r="Y1" s="244"/>
      <c r="Z1" s="245">
        <v>2021</v>
      </c>
      <c r="AA1" s="243"/>
      <c r="AB1" s="243"/>
      <c r="AC1" s="243"/>
      <c r="AD1" s="243"/>
      <c r="AE1" s="244"/>
      <c r="AF1" s="245">
        <v>2022</v>
      </c>
      <c r="AG1" s="243"/>
      <c r="AH1" s="243"/>
      <c r="AI1" s="243"/>
      <c r="AJ1" s="243"/>
      <c r="AK1" s="244"/>
    </row>
    <row r="2" spans="1:239" s="2" customFormat="1" ht="48" customHeight="1" x14ac:dyDescent="0.2">
      <c r="A2" s="13" t="s">
        <v>6</v>
      </c>
      <c r="B2" s="19" t="s">
        <v>40</v>
      </c>
      <c r="C2" s="15" t="s">
        <v>1</v>
      </c>
      <c r="D2" s="25" t="s">
        <v>21</v>
      </c>
      <c r="E2" s="49" t="s">
        <v>36</v>
      </c>
      <c r="F2" s="33" t="s">
        <v>37</v>
      </c>
      <c r="G2" s="163" t="s">
        <v>15</v>
      </c>
      <c r="H2" s="156" t="s">
        <v>0</v>
      </c>
      <c r="I2" s="32" t="s">
        <v>1</v>
      </c>
      <c r="J2" s="33" t="s">
        <v>21</v>
      </c>
      <c r="K2" s="33" t="s">
        <v>36</v>
      </c>
      <c r="L2" s="33" t="s">
        <v>37</v>
      </c>
      <c r="M2" s="181" t="s">
        <v>13</v>
      </c>
      <c r="N2" s="156" t="s">
        <v>0</v>
      </c>
      <c r="O2" s="48" t="s">
        <v>1</v>
      </c>
      <c r="P2" s="49" t="s">
        <v>21</v>
      </c>
      <c r="Q2" s="49" t="s">
        <v>36</v>
      </c>
      <c r="R2" s="33" t="s">
        <v>37</v>
      </c>
      <c r="S2" s="163" t="s">
        <v>13</v>
      </c>
      <c r="T2" s="156" t="s">
        <v>0</v>
      </c>
      <c r="U2" s="32" t="s">
        <v>1</v>
      </c>
      <c r="V2" s="33" t="s">
        <v>21</v>
      </c>
      <c r="W2" s="33" t="s">
        <v>36</v>
      </c>
      <c r="X2" s="33" t="s">
        <v>37</v>
      </c>
      <c r="Y2" s="189" t="s">
        <v>13</v>
      </c>
      <c r="Z2" s="156" t="s">
        <v>0</v>
      </c>
      <c r="AA2" s="32" t="s">
        <v>1</v>
      </c>
      <c r="AB2" s="33" t="s">
        <v>21</v>
      </c>
      <c r="AC2" s="33" t="s">
        <v>36</v>
      </c>
      <c r="AD2" s="33" t="s">
        <v>37</v>
      </c>
      <c r="AE2" s="189" t="s">
        <v>13</v>
      </c>
      <c r="AF2" s="156" t="s">
        <v>0</v>
      </c>
      <c r="AG2" s="48" t="s">
        <v>1</v>
      </c>
      <c r="AH2" s="49" t="s">
        <v>21</v>
      </c>
      <c r="AI2" s="49" t="s">
        <v>36</v>
      </c>
      <c r="AJ2" s="33" t="s">
        <v>37</v>
      </c>
      <c r="AK2" s="163" t="s">
        <v>13</v>
      </c>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row>
    <row r="3" spans="1:239" ht="15" customHeight="1" x14ac:dyDescent="0.2">
      <c r="A3" s="16" t="s">
        <v>32</v>
      </c>
      <c r="B3" s="213"/>
      <c r="C3" s="34"/>
      <c r="D3" s="34"/>
      <c r="E3" s="17"/>
      <c r="F3" s="34"/>
      <c r="G3" s="187"/>
      <c r="H3" s="162"/>
      <c r="I3" s="34"/>
      <c r="J3" s="34"/>
      <c r="K3" s="34"/>
      <c r="L3" s="34"/>
      <c r="M3" s="182"/>
      <c r="N3" s="162"/>
      <c r="O3" s="34"/>
      <c r="P3" s="34"/>
      <c r="Q3" s="34"/>
      <c r="R3" s="34"/>
      <c r="S3" s="182"/>
      <c r="T3" s="162"/>
      <c r="U3" s="34"/>
      <c r="V3" s="34"/>
      <c r="W3" s="34">
        <f>K3+Q3</f>
        <v>0</v>
      </c>
      <c r="X3" s="34">
        <f t="shared" ref="X3:Y3" si="0">L3+R3</f>
        <v>0</v>
      </c>
      <c r="Y3" s="34">
        <f t="shared" si="0"/>
        <v>0</v>
      </c>
      <c r="Z3" s="162"/>
      <c r="AA3" s="34"/>
      <c r="AB3" s="34"/>
      <c r="AC3" s="34"/>
      <c r="AD3" s="34"/>
      <c r="AE3" s="182"/>
      <c r="AF3" s="162"/>
      <c r="AG3" s="34"/>
      <c r="AH3" s="34"/>
      <c r="AI3" s="34"/>
      <c r="AJ3" s="34"/>
      <c r="AK3" s="182"/>
    </row>
    <row r="4" spans="1:239" ht="25.5" x14ac:dyDescent="0.2">
      <c r="A4" s="24" t="s">
        <v>43</v>
      </c>
      <c r="B4" s="213"/>
      <c r="C4" s="34"/>
      <c r="D4" s="34"/>
      <c r="E4" s="34">
        <f>SUM(E5:E11)</f>
        <v>411052</v>
      </c>
      <c r="F4" s="34">
        <f>SUM(F5:F11)</f>
        <v>219090</v>
      </c>
      <c r="G4" s="187">
        <f>F4+E4</f>
        <v>630142</v>
      </c>
      <c r="H4" s="214"/>
      <c r="I4" s="17"/>
      <c r="J4" s="17"/>
      <c r="K4" s="34">
        <f>SUM(K5:K11)</f>
        <v>0</v>
      </c>
      <c r="L4" s="34">
        <f>SUM(L5:L11)</f>
        <v>7288</v>
      </c>
      <c r="M4" s="187">
        <f>L4+K4</f>
        <v>7288</v>
      </c>
      <c r="N4" s="214"/>
      <c r="O4" s="17"/>
      <c r="P4" s="17"/>
      <c r="Q4" s="34">
        <f>SUM(Q5:Q11)</f>
        <v>72570</v>
      </c>
      <c r="R4" s="34">
        <f>SUM(R5:R11)</f>
        <v>25227</v>
      </c>
      <c r="S4" s="187">
        <f>R4+Q4</f>
        <v>97797</v>
      </c>
      <c r="T4" s="214"/>
      <c r="U4" s="17"/>
      <c r="V4" s="34">
        <f>SUM(V5:V11)</f>
        <v>23699.5</v>
      </c>
      <c r="W4" s="34">
        <f t="shared" ref="W4:W14" si="1">K4+Q4</f>
        <v>72570</v>
      </c>
      <c r="X4" s="34">
        <f t="shared" ref="X4:X12" si="2">L4+R4</f>
        <v>32515</v>
      </c>
      <c r="Y4" s="34">
        <f t="shared" ref="Y4:Y12" si="3">M4+S4</f>
        <v>105085</v>
      </c>
      <c r="Z4" s="214"/>
      <c r="AA4" s="17"/>
      <c r="AB4" s="34">
        <f>SUM(AB5:AB11)</f>
        <v>24743</v>
      </c>
      <c r="AC4" s="34">
        <f>SUM(AC5:AC11)</f>
        <v>122036</v>
      </c>
      <c r="AD4" s="17"/>
      <c r="AE4" s="187">
        <f>AD4+AC4</f>
        <v>122036</v>
      </c>
      <c r="AF4" s="214"/>
      <c r="AG4" s="17"/>
      <c r="AH4" s="17"/>
      <c r="AI4" s="34">
        <f>SUM(AI5:AI11)</f>
        <v>216446</v>
      </c>
      <c r="AJ4" s="34">
        <f>SUM(AJ5:AJ11)</f>
        <v>151818</v>
      </c>
      <c r="AK4" s="187">
        <f>AJ4+AI4</f>
        <v>368264</v>
      </c>
    </row>
    <row r="5" spans="1:239" x14ac:dyDescent="0.2">
      <c r="A5" s="24" t="s">
        <v>42</v>
      </c>
      <c r="B5" s="103" t="s">
        <v>41</v>
      </c>
      <c r="C5" s="17">
        <v>12</v>
      </c>
      <c r="D5" s="17">
        <v>4924.25</v>
      </c>
      <c r="E5" s="17"/>
      <c r="F5" s="17">
        <f>SUM(D5*C5)</f>
        <v>59091</v>
      </c>
      <c r="G5" s="184">
        <f>F5+E5</f>
        <v>59091</v>
      </c>
      <c r="H5" s="214"/>
      <c r="I5" s="17"/>
      <c r="J5" s="17"/>
      <c r="K5" s="17"/>
      <c r="L5" s="17"/>
      <c r="M5" s="184">
        <f>L5+K5</f>
        <v>0</v>
      </c>
      <c r="N5" s="214"/>
      <c r="O5" s="17"/>
      <c r="P5" s="17"/>
      <c r="Q5" s="17"/>
      <c r="R5" s="17"/>
      <c r="S5" s="184">
        <f>R5+Q5</f>
        <v>0</v>
      </c>
      <c r="T5" s="215"/>
      <c r="U5" s="17"/>
      <c r="V5" s="17"/>
      <c r="W5" s="34">
        <f t="shared" si="1"/>
        <v>0</v>
      </c>
      <c r="X5" s="34">
        <f t="shared" si="2"/>
        <v>0</v>
      </c>
      <c r="Y5" s="34">
        <f t="shared" si="3"/>
        <v>0</v>
      </c>
      <c r="Z5" s="215"/>
      <c r="AA5" s="17"/>
      <c r="AB5" s="17"/>
      <c r="AC5" s="17"/>
      <c r="AD5" s="17"/>
      <c r="AE5" s="184">
        <f>AD5+AC5</f>
        <v>0</v>
      </c>
      <c r="AF5" s="179" t="s">
        <v>2</v>
      </c>
      <c r="AG5" s="17">
        <v>12</v>
      </c>
      <c r="AH5" s="17">
        <v>4924.25</v>
      </c>
      <c r="AI5" s="17"/>
      <c r="AJ5" s="17">
        <f>SUM(AH5*12)</f>
        <v>59091</v>
      </c>
      <c r="AK5" s="184">
        <f>AJ5+AI5</f>
        <v>59091</v>
      </c>
    </row>
    <row r="6" spans="1:239" x14ac:dyDescent="0.2">
      <c r="A6" s="24" t="s">
        <v>45</v>
      </c>
      <c r="B6" s="103" t="s">
        <v>41</v>
      </c>
      <c r="C6" s="17">
        <v>12</v>
      </c>
      <c r="D6" s="17">
        <v>4924.25</v>
      </c>
      <c r="E6" s="17"/>
      <c r="F6" s="17">
        <f>SUM(D6*C6)</f>
        <v>59091</v>
      </c>
      <c r="G6" s="184">
        <f t="shared" ref="G6:G11" si="4">F6+E6</f>
        <v>59091</v>
      </c>
      <c r="H6" s="214"/>
      <c r="I6" s="17"/>
      <c r="J6" s="17"/>
      <c r="K6" s="17"/>
      <c r="L6" s="17"/>
      <c r="M6" s="184">
        <f t="shared" ref="M6:M11" si="5">L6+K6</f>
        <v>0</v>
      </c>
      <c r="N6" s="214"/>
      <c r="O6" s="17"/>
      <c r="P6" s="17"/>
      <c r="Q6" s="17"/>
      <c r="R6" s="17"/>
      <c r="S6" s="184">
        <f t="shared" ref="S6:S11" si="6">R6+Q6</f>
        <v>0</v>
      </c>
      <c r="T6" s="215"/>
      <c r="U6" s="17"/>
      <c r="V6" s="17"/>
      <c r="W6" s="90">
        <f t="shared" si="1"/>
        <v>0</v>
      </c>
      <c r="X6" s="90">
        <f t="shared" si="2"/>
        <v>0</v>
      </c>
      <c r="Y6" s="90">
        <f t="shared" si="3"/>
        <v>0</v>
      </c>
      <c r="Z6" s="215"/>
      <c r="AA6" s="17"/>
      <c r="AB6" s="17"/>
      <c r="AC6" s="17"/>
      <c r="AD6" s="17"/>
      <c r="AE6" s="184">
        <f t="shared" ref="AE6:AE11" si="7">AD6+AC6</f>
        <v>0</v>
      </c>
      <c r="AF6" s="179" t="s">
        <v>2</v>
      </c>
      <c r="AG6" s="17">
        <v>12</v>
      </c>
      <c r="AH6" s="17">
        <v>4924.25</v>
      </c>
      <c r="AI6" s="17"/>
      <c r="AJ6" s="17">
        <f>SUM(AH6*12)</f>
        <v>59091</v>
      </c>
      <c r="AK6" s="184">
        <f t="shared" ref="AK6:AK11" si="8">AJ6+AI6</f>
        <v>59091</v>
      </c>
    </row>
    <row r="7" spans="1:239" x14ac:dyDescent="0.2">
      <c r="A7" s="24" t="s">
        <v>44</v>
      </c>
      <c r="B7" s="103" t="s">
        <v>41</v>
      </c>
      <c r="C7" s="17">
        <v>36</v>
      </c>
      <c r="D7" s="17">
        <v>1682</v>
      </c>
      <c r="E7" s="17"/>
      <c r="F7" s="17">
        <f>SUM(D7*C7)</f>
        <v>60552</v>
      </c>
      <c r="G7" s="184">
        <f t="shared" si="4"/>
        <v>60552</v>
      </c>
      <c r="H7" s="179" t="s">
        <v>2</v>
      </c>
      <c r="I7" s="17">
        <v>3</v>
      </c>
      <c r="J7" s="17">
        <v>1682</v>
      </c>
      <c r="K7" s="17"/>
      <c r="L7" s="17">
        <f>SUM(J7*I7)</f>
        <v>5046</v>
      </c>
      <c r="M7" s="184">
        <f t="shared" si="5"/>
        <v>5046</v>
      </c>
      <c r="N7" s="179" t="s">
        <v>2</v>
      </c>
      <c r="O7" s="17">
        <v>9</v>
      </c>
      <c r="P7" s="17">
        <v>1682</v>
      </c>
      <c r="Q7" s="17"/>
      <c r="R7" s="17">
        <f>SUM(P7*O7)</f>
        <v>15138</v>
      </c>
      <c r="S7" s="184">
        <f t="shared" si="6"/>
        <v>15138</v>
      </c>
      <c r="T7" s="179" t="s">
        <v>2</v>
      </c>
      <c r="U7" s="17">
        <v>12</v>
      </c>
      <c r="V7" s="17">
        <f>P7</f>
        <v>1682</v>
      </c>
      <c r="W7" s="90">
        <f t="shared" si="1"/>
        <v>0</v>
      </c>
      <c r="X7" s="90">
        <f t="shared" si="2"/>
        <v>20184</v>
      </c>
      <c r="Y7" s="90">
        <f t="shared" si="3"/>
        <v>20184</v>
      </c>
      <c r="Z7" s="179" t="s">
        <v>2</v>
      </c>
      <c r="AA7" s="17">
        <v>12</v>
      </c>
      <c r="AB7" s="17">
        <v>1682</v>
      </c>
      <c r="AC7" s="17"/>
      <c r="AD7" s="17">
        <f>SUM(AB7*AA7)</f>
        <v>20184</v>
      </c>
      <c r="AE7" s="184">
        <f t="shared" si="7"/>
        <v>20184</v>
      </c>
      <c r="AF7" s="179" t="s">
        <v>2</v>
      </c>
      <c r="AG7" s="17">
        <v>12</v>
      </c>
      <c r="AH7" s="17">
        <v>1682</v>
      </c>
      <c r="AI7" s="17"/>
      <c r="AJ7" s="17">
        <f>SUM(AH7*AG7)</f>
        <v>20184</v>
      </c>
      <c r="AK7" s="184">
        <f t="shared" si="8"/>
        <v>20184</v>
      </c>
    </row>
    <row r="8" spans="1:239" x14ac:dyDescent="0.2">
      <c r="A8" s="24" t="s">
        <v>51</v>
      </c>
      <c r="B8" s="103" t="s">
        <v>2</v>
      </c>
      <c r="C8" s="17">
        <v>36</v>
      </c>
      <c r="D8" s="17">
        <v>1121</v>
      </c>
      <c r="E8" s="17"/>
      <c r="F8" s="17">
        <f>SUM(D8*C8)</f>
        <v>40356</v>
      </c>
      <c r="G8" s="184">
        <f t="shared" si="4"/>
        <v>40356</v>
      </c>
      <c r="H8" s="179" t="s">
        <v>2</v>
      </c>
      <c r="I8" s="17">
        <v>2</v>
      </c>
      <c r="J8" s="17">
        <v>1121</v>
      </c>
      <c r="K8" s="17"/>
      <c r="L8" s="17">
        <f>SUM(J8*I8)</f>
        <v>2242</v>
      </c>
      <c r="M8" s="184">
        <f t="shared" si="5"/>
        <v>2242</v>
      </c>
      <c r="N8" s="179" t="s">
        <v>2</v>
      </c>
      <c r="O8" s="17">
        <v>9</v>
      </c>
      <c r="P8" s="17">
        <v>1121</v>
      </c>
      <c r="Q8" s="17"/>
      <c r="R8" s="17">
        <f>SUM(P8*O8)</f>
        <v>10089</v>
      </c>
      <c r="S8" s="184">
        <f t="shared" si="6"/>
        <v>10089</v>
      </c>
      <c r="T8" s="179" t="s">
        <v>2</v>
      </c>
      <c r="U8" s="17">
        <v>12</v>
      </c>
      <c r="V8" s="17">
        <f t="shared" ref="V8:V11" si="9">P8</f>
        <v>1121</v>
      </c>
      <c r="W8" s="90">
        <f t="shared" si="1"/>
        <v>0</v>
      </c>
      <c r="X8" s="90">
        <f t="shared" si="2"/>
        <v>12331</v>
      </c>
      <c r="Y8" s="90">
        <f t="shared" si="3"/>
        <v>12331</v>
      </c>
      <c r="Z8" s="179" t="s">
        <v>2</v>
      </c>
      <c r="AA8" s="17">
        <v>12</v>
      </c>
      <c r="AB8" s="17">
        <v>1121</v>
      </c>
      <c r="AC8" s="17"/>
      <c r="AD8" s="17">
        <f>SUM(AB8*AA8)</f>
        <v>13452</v>
      </c>
      <c r="AE8" s="184">
        <f t="shared" si="7"/>
        <v>13452</v>
      </c>
      <c r="AF8" s="179" t="s">
        <v>2</v>
      </c>
      <c r="AG8" s="17">
        <v>12</v>
      </c>
      <c r="AH8" s="17">
        <v>1121</v>
      </c>
      <c r="AI8" s="17"/>
      <c r="AJ8" s="17">
        <f>SUM(AH8*AG8)</f>
        <v>13452</v>
      </c>
      <c r="AK8" s="184">
        <f t="shared" si="8"/>
        <v>13452</v>
      </c>
    </row>
    <row r="9" spans="1:239" x14ac:dyDescent="0.2">
      <c r="A9" s="24" t="s">
        <v>80</v>
      </c>
      <c r="B9" s="103" t="s">
        <v>2</v>
      </c>
      <c r="C9" s="17">
        <f>I9+O9+AA9+AG9</f>
        <v>22</v>
      </c>
      <c r="D9" s="17"/>
      <c r="E9" s="17">
        <f>K9+Q9+AC9+AI9</f>
        <v>333384</v>
      </c>
      <c r="F9" s="17"/>
      <c r="G9" s="184">
        <f t="shared" si="4"/>
        <v>333384</v>
      </c>
      <c r="H9" s="179" t="s">
        <v>2</v>
      </c>
      <c r="I9" s="17">
        <v>0</v>
      </c>
      <c r="J9" s="17"/>
      <c r="K9" s="17">
        <f>J9*I9</f>
        <v>0</v>
      </c>
      <c r="L9" s="17"/>
      <c r="M9" s="184">
        <f t="shared" si="5"/>
        <v>0</v>
      </c>
      <c r="N9" s="179" t="s">
        <v>2</v>
      </c>
      <c r="O9" s="17">
        <v>4</v>
      </c>
      <c r="P9" s="17">
        <v>14454</v>
      </c>
      <c r="Q9" s="17">
        <f>P9*O9</f>
        <v>57816</v>
      </c>
      <c r="R9" s="17"/>
      <c r="S9" s="184">
        <f t="shared" si="6"/>
        <v>57816</v>
      </c>
      <c r="T9" s="179" t="s">
        <v>2</v>
      </c>
      <c r="U9" s="17">
        <v>6</v>
      </c>
      <c r="V9" s="17">
        <f t="shared" si="9"/>
        <v>14454</v>
      </c>
      <c r="W9" s="90">
        <f t="shared" si="1"/>
        <v>57816</v>
      </c>
      <c r="X9" s="90">
        <f t="shared" si="2"/>
        <v>0</v>
      </c>
      <c r="Y9" s="90">
        <f t="shared" si="3"/>
        <v>57816</v>
      </c>
      <c r="Z9" s="179" t="s">
        <v>2</v>
      </c>
      <c r="AA9" s="17">
        <v>6</v>
      </c>
      <c r="AB9" s="17">
        <v>15176</v>
      </c>
      <c r="AC9" s="17">
        <f>AB9*AA9</f>
        <v>91056</v>
      </c>
      <c r="AD9" s="17"/>
      <c r="AE9" s="184">
        <f t="shared" si="7"/>
        <v>91056</v>
      </c>
      <c r="AF9" s="179" t="s">
        <v>2</v>
      </c>
      <c r="AG9" s="17">
        <v>12</v>
      </c>
      <c r="AH9" s="17">
        <v>15376</v>
      </c>
      <c r="AI9" s="17">
        <f>AH9*AG9</f>
        <v>184512</v>
      </c>
      <c r="AJ9" s="17"/>
      <c r="AK9" s="184">
        <f t="shared" si="8"/>
        <v>184512</v>
      </c>
    </row>
    <row r="10" spans="1:239" x14ac:dyDescent="0.2">
      <c r="A10" s="24" t="s">
        <v>83</v>
      </c>
      <c r="B10" s="103" t="s">
        <v>2</v>
      </c>
      <c r="C10" s="17">
        <f t="shared" ref="C10:C11" si="10">I10+O10+AA10+AG10</f>
        <v>15</v>
      </c>
      <c r="D10" s="17"/>
      <c r="E10" s="17">
        <f>K10+Q10+AC10+AI10</f>
        <v>29547</v>
      </c>
      <c r="F10" s="17"/>
      <c r="G10" s="184">
        <f t="shared" si="4"/>
        <v>29547</v>
      </c>
      <c r="H10" s="179" t="s">
        <v>2</v>
      </c>
      <c r="I10" s="17">
        <v>0</v>
      </c>
      <c r="J10" s="17"/>
      <c r="K10" s="17"/>
      <c r="L10" s="17"/>
      <c r="M10" s="184">
        <f t="shared" si="5"/>
        <v>0</v>
      </c>
      <c r="N10" s="179" t="s">
        <v>2</v>
      </c>
      <c r="O10" s="17">
        <v>3</v>
      </c>
      <c r="P10" s="17">
        <v>1869</v>
      </c>
      <c r="Q10" s="17">
        <f>O10*P10</f>
        <v>5607</v>
      </c>
      <c r="R10" s="17"/>
      <c r="S10" s="184">
        <f t="shared" si="6"/>
        <v>5607</v>
      </c>
      <c r="T10" s="179" t="s">
        <v>2</v>
      </c>
      <c r="U10" s="17">
        <v>6</v>
      </c>
      <c r="V10" s="17">
        <f t="shared" si="9"/>
        <v>1869</v>
      </c>
      <c r="W10" s="90">
        <f t="shared" si="1"/>
        <v>5607</v>
      </c>
      <c r="X10" s="90">
        <f t="shared" si="2"/>
        <v>0</v>
      </c>
      <c r="Y10" s="90">
        <f t="shared" si="3"/>
        <v>5607</v>
      </c>
      <c r="Z10" s="179" t="s">
        <v>2</v>
      </c>
      <c r="AA10" s="17">
        <v>6</v>
      </c>
      <c r="AB10" s="17">
        <v>1962</v>
      </c>
      <c r="AC10" s="17">
        <f>AB10*AA10</f>
        <v>11772</v>
      </c>
      <c r="AD10" s="17"/>
      <c r="AE10" s="184">
        <f t="shared" si="7"/>
        <v>11772</v>
      </c>
      <c r="AF10" s="179" t="s">
        <v>2</v>
      </c>
      <c r="AG10" s="17">
        <v>6</v>
      </c>
      <c r="AH10" s="17">
        <v>2028</v>
      </c>
      <c r="AI10" s="17">
        <f>AH10*AG10</f>
        <v>12168</v>
      </c>
      <c r="AJ10" s="17"/>
      <c r="AK10" s="184">
        <f t="shared" si="8"/>
        <v>12168</v>
      </c>
    </row>
    <row r="11" spans="1:239" x14ac:dyDescent="0.2">
      <c r="A11" s="24" t="s">
        <v>84</v>
      </c>
      <c r="B11" s="103" t="s">
        <v>2</v>
      </c>
      <c r="C11" s="17">
        <f t="shared" si="10"/>
        <v>10</v>
      </c>
      <c r="D11" s="17"/>
      <c r="E11" s="17">
        <f>K11+Q11+AC11+AI11</f>
        <v>48121</v>
      </c>
      <c r="F11" s="17"/>
      <c r="G11" s="184">
        <f t="shared" si="4"/>
        <v>48121</v>
      </c>
      <c r="H11" s="179" t="s">
        <v>2</v>
      </c>
      <c r="I11" s="17"/>
      <c r="J11" s="17"/>
      <c r="K11" s="17"/>
      <c r="L11" s="17"/>
      <c r="M11" s="184">
        <f t="shared" si="5"/>
        <v>0</v>
      </c>
      <c r="N11" s="179" t="s">
        <v>2</v>
      </c>
      <c r="O11" s="17">
        <v>2</v>
      </c>
      <c r="P11" s="17">
        <v>4573.5</v>
      </c>
      <c r="Q11" s="17">
        <f>O11*P11</f>
        <v>9147</v>
      </c>
      <c r="R11" s="17"/>
      <c r="S11" s="184">
        <f t="shared" si="6"/>
        <v>9147</v>
      </c>
      <c r="T11" s="179" t="s">
        <v>2</v>
      </c>
      <c r="U11" s="17">
        <v>4</v>
      </c>
      <c r="V11" s="17">
        <f t="shared" si="9"/>
        <v>4573.5</v>
      </c>
      <c r="W11" s="90">
        <f t="shared" si="1"/>
        <v>9147</v>
      </c>
      <c r="X11" s="90">
        <f t="shared" si="2"/>
        <v>0</v>
      </c>
      <c r="Y11" s="90">
        <f t="shared" si="3"/>
        <v>9147</v>
      </c>
      <c r="Z11" s="179" t="s">
        <v>2</v>
      </c>
      <c r="AA11" s="17">
        <v>4</v>
      </c>
      <c r="AB11" s="17">
        <v>4802</v>
      </c>
      <c r="AC11" s="17">
        <f>AB11*AA11</f>
        <v>19208</v>
      </c>
      <c r="AD11" s="17"/>
      <c r="AE11" s="184">
        <f t="shared" si="7"/>
        <v>19208</v>
      </c>
      <c r="AF11" s="179" t="s">
        <v>2</v>
      </c>
      <c r="AG11" s="17">
        <v>4</v>
      </c>
      <c r="AH11" s="17">
        <v>4941.5</v>
      </c>
      <c r="AI11" s="17">
        <f>AG11*AH11</f>
        <v>19766</v>
      </c>
      <c r="AJ11" s="17"/>
      <c r="AK11" s="184">
        <f t="shared" si="8"/>
        <v>19766</v>
      </c>
    </row>
    <row r="12" spans="1:239" ht="25.5" x14ac:dyDescent="0.2">
      <c r="A12" s="14" t="s">
        <v>7</v>
      </c>
      <c r="B12" s="103" t="s">
        <v>2</v>
      </c>
      <c r="C12" s="17"/>
      <c r="D12" s="17"/>
      <c r="E12" s="17">
        <f>K12+Q12+AC12+AI12</f>
        <v>0</v>
      </c>
      <c r="F12" s="17"/>
      <c r="G12" s="184"/>
      <c r="H12" s="214" t="s">
        <v>2</v>
      </c>
      <c r="I12" s="17"/>
      <c r="J12" s="17"/>
      <c r="K12" s="17"/>
      <c r="L12" s="17"/>
      <c r="M12" s="182"/>
      <c r="N12" s="179" t="s">
        <v>2</v>
      </c>
      <c r="O12" s="17"/>
      <c r="P12" s="17"/>
      <c r="Q12" s="17"/>
      <c r="R12" s="17"/>
      <c r="S12" s="182"/>
      <c r="T12" s="214" t="s">
        <v>2</v>
      </c>
      <c r="U12" s="17"/>
      <c r="V12" s="17"/>
      <c r="W12" s="90">
        <f t="shared" si="1"/>
        <v>0</v>
      </c>
      <c r="X12" s="90">
        <f t="shared" si="2"/>
        <v>0</v>
      </c>
      <c r="Y12" s="90">
        <f t="shared" si="3"/>
        <v>0</v>
      </c>
      <c r="Z12" s="214" t="s">
        <v>2</v>
      </c>
      <c r="AA12" s="17"/>
      <c r="AB12" s="17"/>
      <c r="AC12" s="17"/>
      <c r="AD12" s="17"/>
      <c r="AE12" s="182"/>
      <c r="AF12" s="214" t="s">
        <v>2</v>
      </c>
      <c r="AG12" s="17"/>
      <c r="AH12" s="17"/>
      <c r="AI12" s="17"/>
      <c r="AJ12" s="17"/>
      <c r="AK12" s="182"/>
    </row>
    <row r="13" spans="1:239" s="82" customFormat="1" ht="15" customHeight="1" x14ac:dyDescent="0.2">
      <c r="A13" s="4" t="s">
        <v>3</v>
      </c>
      <c r="B13" s="135"/>
      <c r="C13" s="153">
        <f>SUM(C5:C11)</f>
        <v>143</v>
      </c>
      <c r="D13" s="136"/>
      <c r="E13" s="137">
        <f>SUM(E5:E12)</f>
        <v>411052</v>
      </c>
      <c r="F13" s="137">
        <f>SUM(F5:F12)</f>
        <v>219090</v>
      </c>
      <c r="G13" s="137">
        <f>F13+E13</f>
        <v>630142</v>
      </c>
      <c r="H13" s="157"/>
      <c r="I13" s="153">
        <f>SUM(I7:I12)</f>
        <v>5</v>
      </c>
      <c r="J13" s="137"/>
      <c r="K13" s="137"/>
      <c r="L13" s="137">
        <f>SUM(L7:L12)</f>
        <v>7288</v>
      </c>
      <c r="M13" s="137">
        <f>L13+K13</f>
        <v>7288</v>
      </c>
      <c r="N13" s="157"/>
      <c r="O13" s="155">
        <f>SUM(O7:O12)</f>
        <v>27</v>
      </c>
      <c r="P13" s="154"/>
      <c r="Q13" s="137">
        <f>SUM(Q5:Q12)</f>
        <v>72570</v>
      </c>
      <c r="R13" s="137">
        <f>SUM(R7:R12)</f>
        <v>25227</v>
      </c>
      <c r="S13" s="166">
        <f>R13+Q13</f>
        <v>97797</v>
      </c>
      <c r="T13" s="157"/>
      <c r="U13" s="153">
        <f>SUM(U5:U12)</f>
        <v>40</v>
      </c>
      <c r="V13" s="137"/>
      <c r="W13" s="137">
        <f>Q13+K13</f>
        <v>72570</v>
      </c>
      <c r="X13" s="137">
        <f>SUM(X5:X12)</f>
        <v>32515</v>
      </c>
      <c r="Y13" s="166">
        <f>X13+W13</f>
        <v>105085</v>
      </c>
      <c r="Z13" s="157"/>
      <c r="AA13" s="153">
        <f>SUM(AA5:AA12)</f>
        <v>40</v>
      </c>
      <c r="AB13" s="137"/>
      <c r="AC13" s="137"/>
      <c r="AD13" s="137">
        <f>SUM(AD5:AD12)</f>
        <v>33636</v>
      </c>
      <c r="AE13" s="166">
        <f>AD13+AC13</f>
        <v>33636</v>
      </c>
      <c r="AF13" s="157"/>
      <c r="AG13" s="155">
        <f>SUM(AG7:AG12)</f>
        <v>46</v>
      </c>
      <c r="AH13" s="154"/>
      <c r="AI13" s="154"/>
      <c r="AJ13" s="137">
        <f>SUM(AJ5:AJ12)</f>
        <v>151818</v>
      </c>
      <c r="AK13" s="166">
        <f>AJ13+AI13</f>
        <v>151818</v>
      </c>
    </row>
    <row r="14" spans="1:239" ht="15" customHeight="1" x14ac:dyDescent="0.2">
      <c r="A14" s="119" t="s">
        <v>50</v>
      </c>
      <c r="B14" s="198" t="s">
        <v>46</v>
      </c>
      <c r="C14" s="143">
        <v>281</v>
      </c>
      <c r="D14" s="199">
        <v>55</v>
      </c>
      <c r="E14" s="143">
        <f>K14+Q14+AC14+AI14</f>
        <v>18000</v>
      </c>
      <c r="F14" s="143">
        <v>17273</v>
      </c>
      <c r="G14" s="200"/>
      <c r="H14" s="201"/>
      <c r="I14" s="143"/>
      <c r="J14" s="143"/>
      <c r="K14" s="143"/>
      <c r="L14" s="143"/>
      <c r="M14" s="200"/>
      <c r="N14" s="210" t="s">
        <v>47</v>
      </c>
      <c r="O14" s="143">
        <v>115</v>
      </c>
      <c r="P14" s="143"/>
      <c r="Q14" s="143">
        <v>5500</v>
      </c>
      <c r="R14" s="143">
        <v>6364</v>
      </c>
      <c r="S14" s="203"/>
      <c r="T14" s="210" t="s">
        <v>46</v>
      </c>
      <c r="U14" s="143">
        <v>115</v>
      </c>
      <c r="V14" s="143">
        <v>55</v>
      </c>
      <c r="W14" s="90">
        <f t="shared" si="1"/>
        <v>5500</v>
      </c>
      <c r="X14" s="90">
        <f t="shared" ref="X14" si="11">L14+R14</f>
        <v>6364</v>
      </c>
      <c r="Y14" s="90">
        <f t="shared" ref="Y14" si="12">M14+S14</f>
        <v>0</v>
      </c>
      <c r="Z14" s="210" t="s">
        <v>46</v>
      </c>
      <c r="AA14" s="143">
        <v>115</v>
      </c>
      <c r="AB14" s="143">
        <v>55</v>
      </c>
      <c r="AC14" s="143">
        <v>6250</v>
      </c>
      <c r="AD14" s="143">
        <v>6364</v>
      </c>
      <c r="AE14" s="203"/>
      <c r="AF14" s="210" t="s">
        <v>47</v>
      </c>
      <c r="AG14" s="143">
        <v>115</v>
      </c>
      <c r="AH14" s="143"/>
      <c r="AI14" s="143">
        <v>6250</v>
      </c>
      <c r="AJ14" s="143">
        <v>6364</v>
      </c>
      <c r="AK14" s="203"/>
    </row>
    <row r="15" spans="1:239" ht="15" customHeight="1" x14ac:dyDescent="0.2">
      <c r="A15" s="119" t="s">
        <v>5</v>
      </c>
      <c r="B15" s="199"/>
      <c r="C15" s="143"/>
      <c r="D15" s="143"/>
      <c r="E15" s="143">
        <f>K15+Q15+AC15+AI15</f>
        <v>4000</v>
      </c>
      <c r="F15" s="199"/>
      <c r="G15" s="204"/>
      <c r="H15" s="205"/>
      <c r="I15" s="199"/>
      <c r="J15" s="199"/>
      <c r="K15" s="199"/>
      <c r="L15" s="199"/>
      <c r="M15" s="204"/>
      <c r="N15" s="206"/>
      <c r="O15" s="199"/>
      <c r="P15" s="199"/>
      <c r="Q15" s="199">
        <v>3000</v>
      </c>
      <c r="R15" s="199"/>
      <c r="S15" s="203"/>
      <c r="T15" s="202"/>
      <c r="U15" s="143"/>
      <c r="V15" s="143"/>
      <c r="W15" s="90">
        <f t="shared" ref="W15:W20" si="13">K15+Q15</f>
        <v>3000</v>
      </c>
      <c r="X15" s="90">
        <f t="shared" ref="X15:X20" si="14">L15+R15</f>
        <v>0</v>
      </c>
      <c r="Y15" s="90">
        <f t="shared" ref="Y15:Y20" si="15">M15+S15</f>
        <v>0</v>
      </c>
      <c r="Z15" s="202"/>
      <c r="AA15" s="143"/>
      <c r="AB15" s="143"/>
      <c r="AC15" s="143">
        <v>1000</v>
      </c>
      <c r="AD15" s="143"/>
      <c r="AE15" s="203"/>
      <c r="AF15" s="206"/>
      <c r="AG15" s="199"/>
      <c r="AH15" s="199"/>
      <c r="AI15" s="199"/>
      <c r="AJ15" s="199"/>
      <c r="AK15" s="203"/>
    </row>
    <row r="16" spans="1:239" ht="15" customHeight="1" x14ac:dyDescent="0.2">
      <c r="A16" s="120" t="s">
        <v>33</v>
      </c>
      <c r="B16" s="199"/>
      <c r="C16" s="143"/>
      <c r="D16" s="143"/>
      <c r="E16" s="143">
        <f>K16+Q16+AC16+AI16</f>
        <v>22000</v>
      </c>
      <c r="F16" s="143"/>
      <c r="G16" s="200"/>
      <c r="H16" s="201"/>
      <c r="I16" s="143"/>
      <c r="J16" s="143"/>
      <c r="K16" s="143"/>
      <c r="L16" s="143"/>
      <c r="M16" s="207"/>
      <c r="N16" s="202"/>
      <c r="O16" s="143"/>
      <c r="P16" s="143"/>
      <c r="Q16" s="143">
        <v>7000</v>
      </c>
      <c r="R16" s="143"/>
      <c r="S16" s="203"/>
      <c r="T16" s="202"/>
      <c r="U16" s="143"/>
      <c r="V16" s="143"/>
      <c r="W16" s="90">
        <f t="shared" si="13"/>
        <v>7000</v>
      </c>
      <c r="X16" s="90">
        <f t="shared" si="14"/>
        <v>0</v>
      </c>
      <c r="Y16" s="90">
        <f t="shared" si="15"/>
        <v>0</v>
      </c>
      <c r="Z16" s="202"/>
      <c r="AA16" s="143"/>
      <c r="AB16" s="143"/>
      <c r="AC16" s="143">
        <v>7500</v>
      </c>
      <c r="AD16" s="143"/>
      <c r="AE16" s="203"/>
      <c r="AF16" s="202"/>
      <c r="AG16" s="143"/>
      <c r="AH16" s="143"/>
      <c r="AI16" s="143">
        <v>7500</v>
      </c>
      <c r="AJ16" s="143"/>
      <c r="AK16" s="203"/>
    </row>
    <row r="17" spans="1:41" ht="15" customHeight="1" x14ac:dyDescent="0.2">
      <c r="A17" s="216" t="s">
        <v>39</v>
      </c>
      <c r="B17" s="199"/>
      <c r="C17" s="143"/>
      <c r="D17" s="143"/>
      <c r="E17" s="143">
        <f>SUM(E18,E19,E20)</f>
        <v>433900</v>
      </c>
      <c r="F17" s="143">
        <f>SUM(F18,F19,F20)</f>
        <v>604963</v>
      </c>
      <c r="G17" s="200"/>
      <c r="H17" s="208"/>
      <c r="I17" s="209"/>
      <c r="J17" s="209"/>
      <c r="K17" s="143">
        <f>SUM(K18,K19,K20)</f>
        <v>0</v>
      </c>
      <c r="L17" s="143">
        <f>SUM(L18,L19,L20)</f>
        <v>0</v>
      </c>
      <c r="M17" s="143">
        <f>SUM(M18,M19,M20)</f>
        <v>0</v>
      </c>
      <c r="N17" s="202"/>
      <c r="O17" s="143"/>
      <c r="P17" s="143"/>
      <c r="Q17" s="143">
        <f>SUM(Q18,Q19,Q20)</f>
        <v>154200</v>
      </c>
      <c r="R17" s="143">
        <f>SUM(R18,R19,R20)</f>
        <v>271689</v>
      </c>
      <c r="S17" s="203"/>
      <c r="T17" s="202"/>
      <c r="U17" s="143"/>
      <c r="V17" s="143"/>
      <c r="W17" s="90">
        <f t="shared" si="13"/>
        <v>154200</v>
      </c>
      <c r="X17" s="90">
        <f t="shared" si="14"/>
        <v>271689</v>
      </c>
      <c r="Y17" s="90">
        <f t="shared" si="15"/>
        <v>0</v>
      </c>
      <c r="Z17" s="202"/>
      <c r="AA17" s="143"/>
      <c r="AB17" s="143"/>
      <c r="AC17" s="143"/>
      <c r="AD17" s="143">
        <f>SUM(AD18,AD19,AD20)</f>
        <v>184393</v>
      </c>
      <c r="AE17" s="203"/>
      <c r="AF17" s="202"/>
      <c r="AG17" s="143"/>
      <c r="AH17" s="143"/>
      <c r="AI17" s="143"/>
      <c r="AJ17" s="143">
        <f>SUM(AJ18,AJ19,AJ20)</f>
        <v>111819</v>
      </c>
      <c r="AK17" s="203"/>
    </row>
    <row r="18" spans="1:41" ht="15" customHeight="1" x14ac:dyDescent="0.2">
      <c r="A18" s="216" t="s">
        <v>81</v>
      </c>
      <c r="B18" s="199"/>
      <c r="C18" s="143"/>
      <c r="D18" s="143"/>
      <c r="E18" s="143">
        <f>K18+Q18+AC18+AI18</f>
        <v>29500</v>
      </c>
      <c r="F18" s="143">
        <v>27273</v>
      </c>
      <c r="G18" s="200"/>
      <c r="H18" s="208"/>
      <c r="I18" s="209"/>
      <c r="J18" s="209"/>
      <c r="K18" s="209"/>
      <c r="L18" s="209"/>
      <c r="M18" s="207"/>
      <c r="N18" s="202"/>
      <c r="O18" s="143"/>
      <c r="P18" s="143"/>
      <c r="Q18" s="143">
        <v>5500</v>
      </c>
      <c r="R18" s="143">
        <v>9091</v>
      </c>
      <c r="S18" s="203"/>
      <c r="T18" s="202"/>
      <c r="U18" s="143"/>
      <c r="V18" s="143"/>
      <c r="W18" s="90">
        <f t="shared" si="13"/>
        <v>5500</v>
      </c>
      <c r="X18" s="90">
        <f t="shared" si="14"/>
        <v>9091</v>
      </c>
      <c r="Y18" s="90">
        <f t="shared" si="15"/>
        <v>0</v>
      </c>
      <c r="Z18" s="202"/>
      <c r="AA18" s="143"/>
      <c r="AB18" s="143"/>
      <c r="AC18" s="143">
        <v>10000</v>
      </c>
      <c r="AD18" s="143">
        <v>8394</v>
      </c>
      <c r="AE18" s="203"/>
      <c r="AF18" s="202"/>
      <c r="AG18" s="143"/>
      <c r="AH18" s="143"/>
      <c r="AI18" s="143">
        <v>14000</v>
      </c>
      <c r="AJ18" s="143">
        <v>9091</v>
      </c>
      <c r="AK18" s="203"/>
    </row>
    <row r="19" spans="1:41" ht="15" customHeight="1" x14ac:dyDescent="0.2">
      <c r="A19" s="216" t="s">
        <v>85</v>
      </c>
      <c r="B19" s="199"/>
      <c r="C19" s="143"/>
      <c r="D19" s="143"/>
      <c r="E19" s="143"/>
      <c r="F19" s="143">
        <v>7273</v>
      </c>
      <c r="G19" s="200"/>
      <c r="H19" s="208"/>
      <c r="I19" s="209"/>
      <c r="J19" s="209"/>
      <c r="K19" s="209"/>
      <c r="L19" s="209"/>
      <c r="M19" s="207"/>
      <c r="N19" s="202"/>
      <c r="O19" s="143"/>
      <c r="P19" s="143"/>
      <c r="Q19" s="143"/>
      <c r="R19" s="143"/>
      <c r="S19" s="203"/>
      <c r="T19" s="202"/>
      <c r="U19" s="143"/>
      <c r="V19" s="143"/>
      <c r="W19" s="90">
        <f t="shared" si="13"/>
        <v>0</v>
      </c>
      <c r="X19" s="90">
        <f t="shared" si="14"/>
        <v>0</v>
      </c>
      <c r="Y19" s="90">
        <f t="shared" si="15"/>
        <v>0</v>
      </c>
      <c r="Z19" s="202"/>
      <c r="AA19" s="143"/>
      <c r="AB19" s="143"/>
      <c r="AC19" s="143"/>
      <c r="AD19" s="143"/>
      <c r="AE19" s="203"/>
      <c r="AF19" s="202"/>
      <c r="AG19" s="143"/>
      <c r="AH19" s="143"/>
      <c r="AI19" s="143"/>
      <c r="AJ19" s="143">
        <v>7273</v>
      </c>
      <c r="AK19" s="203"/>
    </row>
    <row r="20" spans="1:41" ht="15" customHeight="1" thickBot="1" x14ac:dyDescent="0.25">
      <c r="A20" s="216" t="s">
        <v>82</v>
      </c>
      <c r="B20" s="199"/>
      <c r="C20" s="143"/>
      <c r="D20" s="143"/>
      <c r="E20" s="143">
        <f>E21+E34+E51</f>
        <v>404400</v>
      </c>
      <c r="F20" s="143">
        <f>F21+F34+F51</f>
        <v>570417</v>
      </c>
      <c r="G20" s="200"/>
      <c r="H20" s="208"/>
      <c r="I20" s="209"/>
      <c r="J20" s="209"/>
      <c r="K20" s="143">
        <f>K21+K34+K51</f>
        <v>0</v>
      </c>
      <c r="L20" s="209"/>
      <c r="M20" s="207"/>
      <c r="N20" s="202"/>
      <c r="O20" s="143"/>
      <c r="P20" s="143"/>
      <c r="Q20" s="143">
        <f>Q21+Q34+Q51</f>
        <v>148700</v>
      </c>
      <c r="R20" s="143">
        <f>R21+R34+R51</f>
        <v>262598</v>
      </c>
      <c r="S20" s="203"/>
      <c r="T20" s="202"/>
      <c r="U20" s="143"/>
      <c r="V20" s="143"/>
      <c r="W20" s="143">
        <f>W21+W34+W51</f>
        <v>148700</v>
      </c>
      <c r="X20" s="90">
        <f t="shared" si="14"/>
        <v>262598</v>
      </c>
      <c r="Y20" s="90">
        <f t="shared" si="15"/>
        <v>0</v>
      </c>
      <c r="Z20" s="202"/>
      <c r="AA20" s="143"/>
      <c r="AB20" s="143"/>
      <c r="AC20" s="143">
        <f>AC21+AC34+AC51</f>
        <v>144200</v>
      </c>
      <c r="AD20" s="143">
        <f>AD21+AD34+AD51</f>
        <v>175999</v>
      </c>
      <c r="AE20" s="203"/>
      <c r="AF20" s="202"/>
      <c r="AG20" s="143"/>
      <c r="AH20" s="143"/>
      <c r="AI20" s="143">
        <f>AI21+AI34+AI51</f>
        <v>111500</v>
      </c>
      <c r="AJ20" s="143">
        <f>AJ21+AJ34+AJ51</f>
        <v>95455</v>
      </c>
      <c r="AK20" s="203"/>
    </row>
    <row r="21" spans="1:41" s="82" customFormat="1" ht="66" hidden="1" customHeight="1" x14ac:dyDescent="0.2">
      <c r="A21" s="121" t="s">
        <v>90</v>
      </c>
      <c r="B21" s="106"/>
      <c r="C21" s="94"/>
      <c r="D21" s="94"/>
      <c r="E21" s="94">
        <f>E22+E26+E29</f>
        <v>132000</v>
      </c>
      <c r="F21" s="94">
        <f>F22+F26+F29</f>
        <v>286235</v>
      </c>
      <c r="G21" s="168">
        <f>F21+E21</f>
        <v>418235</v>
      </c>
      <c r="H21" s="107"/>
      <c r="I21" s="94"/>
      <c r="J21" s="94"/>
      <c r="K21" s="94">
        <f>K22+K26+K29</f>
        <v>0</v>
      </c>
      <c r="L21" s="94">
        <f>L22+L26+L29</f>
        <v>0</v>
      </c>
      <c r="M21" s="168">
        <f>L21+K21</f>
        <v>0</v>
      </c>
      <c r="N21" s="107"/>
      <c r="O21" s="94"/>
      <c r="P21" s="94"/>
      <c r="Q21" s="94">
        <f>Q22+Q26+Q29</f>
        <v>12000</v>
      </c>
      <c r="R21" s="94">
        <f>R22+R26+R29</f>
        <v>148962</v>
      </c>
      <c r="S21" s="168">
        <f>R21+Q21</f>
        <v>160962</v>
      </c>
      <c r="T21" s="107"/>
      <c r="U21" s="94"/>
      <c r="V21" s="94"/>
      <c r="W21" s="94">
        <f>W22+W26+W29</f>
        <v>12000</v>
      </c>
      <c r="X21" s="94">
        <f>X22+X26+X29</f>
        <v>148962</v>
      </c>
      <c r="Y21" s="168">
        <f>X21+W21</f>
        <v>160962</v>
      </c>
      <c r="Z21" s="107"/>
      <c r="AA21" s="94"/>
      <c r="AB21" s="94"/>
      <c r="AC21" s="94">
        <f>AC22+AC26+AC29</f>
        <v>40000</v>
      </c>
      <c r="AD21" s="94">
        <f>AD22+AD26+AD29</f>
        <v>69091</v>
      </c>
      <c r="AE21" s="168">
        <f>AD21+AC21</f>
        <v>109091</v>
      </c>
      <c r="AF21" s="107"/>
      <c r="AG21" s="94"/>
      <c r="AH21" s="94"/>
      <c r="AI21" s="94">
        <f>AI22+AI26+AI29</f>
        <v>80000</v>
      </c>
      <c r="AJ21" s="94">
        <f>AJ22+AJ26+AJ29</f>
        <v>68182</v>
      </c>
      <c r="AK21" s="168">
        <f>AJ21+AI21</f>
        <v>148182</v>
      </c>
      <c r="AO21" s="82" t="s">
        <v>38</v>
      </c>
    </row>
    <row r="22" spans="1:41" s="82" customFormat="1" ht="75" hidden="1" customHeight="1" x14ac:dyDescent="0.2">
      <c r="A22" s="122" t="s">
        <v>91</v>
      </c>
      <c r="B22" s="138"/>
      <c r="C22" s="139"/>
      <c r="D22" s="79"/>
      <c r="E22" s="79">
        <f>SUM(E23:E25)</f>
        <v>132000</v>
      </c>
      <c r="F22" s="79">
        <f>SUM(F23:F25)</f>
        <v>31818</v>
      </c>
      <c r="G22" s="169">
        <f>E22+F22</f>
        <v>163818</v>
      </c>
      <c r="H22" s="108"/>
      <c r="I22" s="79"/>
      <c r="J22" s="79"/>
      <c r="K22" s="79">
        <f>SUM(K23:K25)</f>
        <v>0</v>
      </c>
      <c r="L22" s="79">
        <v>0</v>
      </c>
      <c r="M22" s="169">
        <f>K22+L22</f>
        <v>0</v>
      </c>
      <c r="N22" s="108"/>
      <c r="O22" s="79"/>
      <c r="P22" s="79"/>
      <c r="Q22" s="79">
        <f>SUM(Q23:Q25)</f>
        <v>12000</v>
      </c>
      <c r="R22" s="79">
        <f>SUM(R23:R25)</f>
        <v>31818</v>
      </c>
      <c r="S22" s="169">
        <f>Q22+R22</f>
        <v>43818</v>
      </c>
      <c r="T22" s="108"/>
      <c r="U22" s="79"/>
      <c r="V22" s="79"/>
      <c r="W22" s="79">
        <f>SUM(W23:W25)</f>
        <v>12000</v>
      </c>
      <c r="X22" s="79">
        <f>SUM(X23:X25)</f>
        <v>31818</v>
      </c>
      <c r="Y22" s="169">
        <f>W22+X22</f>
        <v>43818</v>
      </c>
      <c r="Z22" s="108"/>
      <c r="AA22" s="79"/>
      <c r="AB22" s="79"/>
      <c r="AC22" s="79">
        <f>SUM(AC23:AC25)</f>
        <v>40000</v>
      </c>
      <c r="AD22" s="79">
        <f>SUM(AD23:AD25)</f>
        <v>0</v>
      </c>
      <c r="AE22" s="169">
        <f>AC22+AD22</f>
        <v>40000</v>
      </c>
      <c r="AF22" s="108"/>
      <c r="AG22" s="79"/>
      <c r="AH22" s="79"/>
      <c r="AI22" s="79">
        <f>SUM(AI23:AI25)</f>
        <v>80000</v>
      </c>
      <c r="AJ22" s="79">
        <f>SUM(AJ23:AJ25)</f>
        <v>0</v>
      </c>
      <c r="AK22" s="169">
        <f>AI22+AJ22</f>
        <v>80000</v>
      </c>
    </row>
    <row r="23" spans="1:41" ht="52.5" hidden="1" customHeight="1" x14ac:dyDescent="0.2">
      <c r="A23" s="123" t="s">
        <v>52</v>
      </c>
      <c r="B23" s="140"/>
      <c r="C23" s="140"/>
      <c r="D23" s="141"/>
      <c r="E23" s="90">
        <f t="shared" ref="E23:E25" si="16">K23+Q23+AC23+AI23</f>
        <v>0</v>
      </c>
      <c r="F23" s="90">
        <v>31818</v>
      </c>
      <c r="G23" s="170">
        <f>F23+E23</f>
        <v>31818</v>
      </c>
      <c r="H23" s="158"/>
      <c r="I23" s="141"/>
      <c r="J23" s="141"/>
      <c r="K23" s="141"/>
      <c r="L23" s="90"/>
      <c r="M23" s="170">
        <f>L23+K23</f>
        <v>0</v>
      </c>
      <c r="N23" s="180"/>
      <c r="O23" s="76"/>
      <c r="P23" s="76"/>
      <c r="Q23" s="76"/>
      <c r="R23" s="90">
        <v>31818</v>
      </c>
      <c r="S23" s="170">
        <f>R23+Q23</f>
        <v>31818</v>
      </c>
      <c r="T23" s="105"/>
      <c r="U23" s="90"/>
      <c r="V23" s="90"/>
      <c r="W23" s="90">
        <f t="shared" ref="W23" si="17">K23+Q23</f>
        <v>0</v>
      </c>
      <c r="X23" s="90">
        <f t="shared" ref="X23" si="18">L23+R23</f>
        <v>31818</v>
      </c>
      <c r="Y23" s="90">
        <f t="shared" ref="Y23" si="19">M23+S23</f>
        <v>31818</v>
      </c>
      <c r="Z23" s="105"/>
      <c r="AA23" s="90"/>
      <c r="AB23" s="90"/>
      <c r="AC23" s="47"/>
      <c r="AD23" s="47">
        <v>0</v>
      </c>
      <c r="AE23" s="170">
        <f>AD23+AC23</f>
        <v>0</v>
      </c>
      <c r="AF23" s="105"/>
      <c r="AG23" s="90"/>
      <c r="AH23" s="90"/>
      <c r="AI23" s="47"/>
      <c r="AJ23" s="65"/>
      <c r="AK23" s="170">
        <f>AJ23+AI23</f>
        <v>0</v>
      </c>
    </row>
    <row r="24" spans="1:41" ht="66.75" hidden="1" customHeight="1" x14ac:dyDescent="0.2">
      <c r="A24" s="235" t="s">
        <v>88</v>
      </c>
      <c r="B24" s="142"/>
      <c r="C24" s="142"/>
      <c r="D24" s="90"/>
      <c r="E24" s="90">
        <f t="shared" si="16"/>
        <v>120000</v>
      </c>
      <c r="F24" s="140"/>
      <c r="G24" s="170">
        <f t="shared" ref="G24:G25" si="20">F24+E24</f>
        <v>120000</v>
      </c>
      <c r="H24" s="105" t="s">
        <v>38</v>
      </c>
      <c r="I24" s="90"/>
      <c r="J24" s="90"/>
      <c r="K24" s="90"/>
      <c r="L24" s="90"/>
      <c r="M24" s="170">
        <f t="shared" ref="M24:M25" si="21">L24+K24</f>
        <v>0</v>
      </c>
      <c r="N24" s="105"/>
      <c r="O24" s="90"/>
      <c r="P24" s="90"/>
      <c r="Q24" s="47"/>
      <c r="R24" s="65"/>
      <c r="S24" s="170">
        <f t="shared" ref="S24:S25" si="22">R24+Q24</f>
        <v>0</v>
      </c>
      <c r="T24" s="105"/>
      <c r="U24" s="90"/>
      <c r="V24" s="90"/>
      <c r="W24" s="90">
        <f t="shared" ref="W24:W25" si="23">K24+Q24</f>
        <v>0</v>
      </c>
      <c r="X24" s="90">
        <f t="shared" ref="X24:X25" si="24">L24+R24</f>
        <v>0</v>
      </c>
      <c r="Y24" s="90">
        <f t="shared" ref="Y24:Y25" si="25">M24+S24</f>
        <v>0</v>
      </c>
      <c r="Z24" s="105"/>
      <c r="AA24" s="90"/>
      <c r="AB24" s="90"/>
      <c r="AC24" s="47">
        <v>40000</v>
      </c>
      <c r="AD24" s="47"/>
      <c r="AE24" s="170">
        <f t="shared" ref="AE24:AE25" si="26">AD24+AC24</f>
        <v>40000</v>
      </c>
      <c r="AF24" s="105"/>
      <c r="AG24" s="90"/>
      <c r="AH24" s="90"/>
      <c r="AI24" s="47">
        <v>80000</v>
      </c>
      <c r="AJ24" s="65"/>
      <c r="AK24" s="170">
        <f t="shared" ref="AK24:AK25" si="27">AJ24+AI24</f>
        <v>80000</v>
      </c>
    </row>
    <row r="25" spans="1:41" s="86" customFormat="1" ht="54" hidden="1" customHeight="1" x14ac:dyDescent="0.2">
      <c r="A25" s="220" t="s">
        <v>89</v>
      </c>
      <c r="B25" s="221"/>
      <c r="C25" s="221"/>
      <c r="D25" s="222"/>
      <c r="E25" s="222">
        <f t="shared" si="16"/>
        <v>12000</v>
      </c>
      <c r="F25" s="223"/>
      <c r="G25" s="170">
        <f t="shared" si="20"/>
        <v>12000</v>
      </c>
      <c r="H25" s="224"/>
      <c r="I25" s="222"/>
      <c r="J25" s="222"/>
      <c r="K25" s="222"/>
      <c r="L25" s="221"/>
      <c r="M25" s="170">
        <f t="shared" si="21"/>
        <v>0</v>
      </c>
      <c r="N25" s="224"/>
      <c r="O25" s="222"/>
      <c r="P25" s="222"/>
      <c r="Q25" s="225">
        <v>12000</v>
      </c>
      <c r="R25" s="226"/>
      <c r="S25" s="170">
        <f t="shared" si="22"/>
        <v>12000</v>
      </c>
      <c r="T25" s="224" t="s">
        <v>38</v>
      </c>
      <c r="U25" s="222"/>
      <c r="V25" s="222"/>
      <c r="W25" s="90">
        <f t="shared" si="23"/>
        <v>12000</v>
      </c>
      <c r="X25" s="90">
        <f t="shared" si="24"/>
        <v>0</v>
      </c>
      <c r="Y25" s="90">
        <f t="shared" si="25"/>
        <v>12000</v>
      </c>
      <c r="Z25" s="224" t="s">
        <v>38</v>
      </c>
      <c r="AA25" s="222"/>
      <c r="AB25" s="222"/>
      <c r="AC25" s="225"/>
      <c r="AD25" s="225"/>
      <c r="AE25" s="170">
        <f t="shared" si="26"/>
        <v>0</v>
      </c>
      <c r="AF25" s="224"/>
      <c r="AG25" s="222"/>
      <c r="AH25" s="222"/>
      <c r="AI25" s="225"/>
      <c r="AJ25" s="227"/>
      <c r="AK25" s="170">
        <f t="shared" si="27"/>
        <v>0</v>
      </c>
    </row>
    <row r="26" spans="1:41" s="83" customFormat="1" ht="65.25" hidden="1" customHeight="1" x14ac:dyDescent="0.25">
      <c r="A26" s="228" t="s">
        <v>53</v>
      </c>
      <c r="B26" s="144"/>
      <c r="C26" s="145"/>
      <c r="D26" s="96"/>
      <c r="E26" s="79">
        <f>E27+E28</f>
        <v>0</v>
      </c>
      <c r="F26" s="79">
        <f>F27+F28</f>
        <v>254417</v>
      </c>
      <c r="G26" s="169">
        <f>E26+F26</f>
        <v>254417</v>
      </c>
      <c r="H26" s="229"/>
      <c r="I26" s="96"/>
      <c r="J26" s="96"/>
      <c r="K26" s="79">
        <v>0</v>
      </c>
      <c r="L26" s="79">
        <v>0</v>
      </c>
      <c r="M26" s="169">
        <f>M27+M28</f>
        <v>0</v>
      </c>
      <c r="N26" s="229"/>
      <c r="O26" s="96"/>
      <c r="P26" s="96"/>
      <c r="Q26" s="79">
        <f>Q27+Q28</f>
        <v>0</v>
      </c>
      <c r="R26" s="79">
        <f>R27+R28</f>
        <v>117144</v>
      </c>
      <c r="S26" s="169">
        <f>S27+S28</f>
        <v>0</v>
      </c>
      <c r="T26" s="229"/>
      <c r="U26" s="96"/>
      <c r="V26" s="96"/>
      <c r="W26" s="96"/>
      <c r="X26" s="79">
        <f>X27+X28</f>
        <v>117144</v>
      </c>
      <c r="Y26" s="190"/>
      <c r="Z26" s="229"/>
      <c r="AA26" s="96"/>
      <c r="AB26" s="96"/>
      <c r="AC26" s="96"/>
      <c r="AD26" s="79">
        <f>AD27+AD28</f>
        <v>69091</v>
      </c>
      <c r="AE26" s="190"/>
      <c r="AF26" s="229"/>
      <c r="AG26" s="96"/>
      <c r="AH26" s="96"/>
      <c r="AI26" s="96"/>
      <c r="AJ26" s="79">
        <f>AJ27+AJ28</f>
        <v>68182</v>
      </c>
      <c r="AK26" s="190"/>
    </row>
    <row r="27" spans="1:41" s="86" customFormat="1" ht="94.5" hidden="1" customHeight="1" x14ac:dyDescent="0.2">
      <c r="A27" s="125" t="s">
        <v>54</v>
      </c>
      <c r="B27" s="146"/>
      <c r="C27" s="146"/>
      <c r="D27" s="218"/>
      <c r="E27" s="85">
        <f>K27+Q27+AC27+AI27</f>
        <v>0</v>
      </c>
      <c r="F27" s="90">
        <v>22599</v>
      </c>
      <c r="G27" s="219">
        <f>F27+E27</f>
        <v>22599</v>
      </c>
      <c r="H27" s="88"/>
      <c r="I27" s="90"/>
      <c r="J27" s="90"/>
      <c r="K27" s="90"/>
      <c r="L27" s="91"/>
      <c r="M27" s="186"/>
      <c r="N27" s="88"/>
      <c r="O27" s="102"/>
      <c r="P27" s="102"/>
      <c r="Q27" s="84"/>
      <c r="R27" s="47">
        <v>22599</v>
      </c>
      <c r="S27" s="188"/>
      <c r="T27" s="88"/>
      <c r="U27" s="87"/>
      <c r="V27" s="87"/>
      <c r="W27" s="90">
        <f t="shared" ref="W27" si="28">K27+Q27</f>
        <v>0</v>
      </c>
      <c r="X27" s="90">
        <f t="shared" ref="X27" si="29">L27+R27</f>
        <v>22599</v>
      </c>
      <c r="Y27" s="90">
        <f t="shared" ref="Y27" si="30">M27+S27</f>
        <v>0</v>
      </c>
      <c r="Z27" s="88"/>
      <c r="AA27" s="87"/>
      <c r="AB27" s="87"/>
      <c r="AC27" s="64"/>
      <c r="AD27" s="64"/>
      <c r="AE27" s="185"/>
      <c r="AF27" s="88"/>
      <c r="AG27" s="102"/>
      <c r="AH27" s="102"/>
      <c r="AI27" s="84"/>
      <c r="AJ27" s="47"/>
      <c r="AK27" s="196"/>
    </row>
    <row r="28" spans="1:41" s="86" customFormat="1" ht="78.75" hidden="1" customHeight="1" x14ac:dyDescent="0.2">
      <c r="A28" s="125" t="s">
        <v>55</v>
      </c>
      <c r="B28" s="146"/>
      <c r="C28" s="146"/>
      <c r="D28" s="218"/>
      <c r="E28" s="85">
        <f>K28+Q28+AC28+AI28</f>
        <v>0</v>
      </c>
      <c r="F28" s="90">
        <v>231818</v>
      </c>
      <c r="G28" s="219">
        <f>F28+E28</f>
        <v>231818</v>
      </c>
      <c r="H28" s="88"/>
      <c r="I28" s="90"/>
      <c r="J28" s="90"/>
      <c r="K28" s="90"/>
      <c r="L28" s="90"/>
      <c r="M28" s="186"/>
      <c r="N28" s="88"/>
      <c r="O28" s="102"/>
      <c r="P28" s="102"/>
      <c r="Q28" s="84"/>
      <c r="R28" s="47">
        <v>94545</v>
      </c>
      <c r="S28" s="188"/>
      <c r="T28" s="88"/>
      <c r="U28" s="87"/>
      <c r="V28" s="87"/>
      <c r="W28" s="90">
        <f t="shared" ref="W28" si="31">K28+Q28</f>
        <v>0</v>
      </c>
      <c r="X28" s="90">
        <f t="shared" ref="X28" si="32">L28+R28</f>
        <v>94545</v>
      </c>
      <c r="Y28" s="90">
        <f t="shared" ref="Y28" si="33">M28+S28</f>
        <v>0</v>
      </c>
      <c r="Z28" s="88"/>
      <c r="AA28" s="87"/>
      <c r="AB28" s="87"/>
      <c r="AC28" s="64"/>
      <c r="AD28" s="64">
        <v>69091</v>
      </c>
      <c r="AE28" s="185"/>
      <c r="AF28" s="88"/>
      <c r="AG28" s="102"/>
      <c r="AH28" s="102"/>
      <c r="AI28" s="84"/>
      <c r="AJ28" s="47">
        <v>68182</v>
      </c>
      <c r="AK28" s="196"/>
    </row>
    <row r="29" spans="1:41" s="82" customFormat="1" ht="65.25" hidden="1" customHeight="1" x14ac:dyDescent="0.2">
      <c r="A29" s="124" t="s">
        <v>56</v>
      </c>
      <c r="B29" s="147"/>
      <c r="C29" s="147"/>
      <c r="D29" s="77"/>
      <c r="E29" s="217">
        <f>E30+E31+E32+E33</f>
        <v>0</v>
      </c>
      <c r="F29" s="217">
        <f>F30+F31+F32+F33</f>
        <v>0</v>
      </c>
      <c r="G29" s="169">
        <f>E29+F29</f>
        <v>0</v>
      </c>
      <c r="H29" s="159"/>
      <c r="I29" s="79" t="s">
        <v>38</v>
      </c>
      <c r="J29" s="79"/>
      <c r="K29" s="217">
        <f>K30+K31+K32+K33</f>
        <v>0</v>
      </c>
      <c r="L29" s="217">
        <f>L30+L31+L32+L33</f>
        <v>0</v>
      </c>
      <c r="M29" s="169">
        <f>K29+L29</f>
        <v>0</v>
      </c>
      <c r="N29" s="159"/>
      <c r="O29" s="81"/>
      <c r="P29" s="81"/>
      <c r="Q29" s="217">
        <f>Q30+Q31+Q32+Q33</f>
        <v>0</v>
      </c>
      <c r="R29" s="217">
        <f>R30+R31+R32+R33</f>
        <v>0</v>
      </c>
      <c r="S29" s="169">
        <f>Q29+R29</f>
        <v>0</v>
      </c>
      <c r="T29" s="159"/>
      <c r="U29" s="80"/>
      <c r="V29" s="80"/>
      <c r="W29" s="217">
        <f>W30+W31+W32+W33</f>
        <v>0</v>
      </c>
      <c r="X29" s="217">
        <f>X30+X31+X32+X33</f>
        <v>0</v>
      </c>
      <c r="Y29" s="169">
        <f>W29+X29</f>
        <v>0</v>
      </c>
      <c r="Z29" s="159"/>
      <c r="AA29" s="80"/>
      <c r="AB29" s="80"/>
      <c r="AC29" s="217">
        <f>AC30+AC31+AC32+AC33</f>
        <v>0</v>
      </c>
      <c r="AD29" s="217">
        <f>AD30+AD31+AD32+AD33</f>
        <v>0</v>
      </c>
      <c r="AE29" s="169">
        <f>AC29+AD29</f>
        <v>0</v>
      </c>
      <c r="AF29" s="159"/>
      <c r="AG29" s="81"/>
      <c r="AH29" s="81"/>
      <c r="AI29" s="217">
        <f>AI30+AI31+AI32+AI33</f>
        <v>0</v>
      </c>
      <c r="AJ29" s="217">
        <f>AJ30+AJ31+AJ32+AJ33</f>
        <v>0</v>
      </c>
      <c r="AK29" s="169">
        <f>AI29+AJ29</f>
        <v>0</v>
      </c>
    </row>
    <row r="30" spans="1:41" ht="65.25" hidden="1" customHeight="1" thickTop="1" x14ac:dyDescent="0.2">
      <c r="A30" s="74" t="s">
        <v>57</v>
      </c>
      <c r="B30" s="91"/>
      <c r="C30" s="91"/>
      <c r="D30" s="26"/>
      <c r="E30" s="50">
        <f>K30+Q30+AC30+AI30</f>
        <v>0</v>
      </c>
      <c r="F30" s="90"/>
      <c r="G30" s="172">
        <f>E30+F30</f>
        <v>0</v>
      </c>
      <c r="H30" s="88"/>
      <c r="I30" s="34"/>
      <c r="J30" s="34"/>
      <c r="K30" s="34"/>
      <c r="L30" s="90"/>
      <c r="M30" s="172">
        <f t="shared" ref="M30:M33" si="34">K30+L30</f>
        <v>0</v>
      </c>
      <c r="N30" s="88"/>
      <c r="O30" s="73"/>
      <c r="P30" s="73"/>
      <c r="Q30" s="63"/>
      <c r="R30" s="47"/>
      <c r="S30" s="172">
        <f>Q30+R30</f>
        <v>0</v>
      </c>
      <c r="T30" s="88"/>
      <c r="U30" s="72"/>
      <c r="V30" s="72"/>
      <c r="W30" s="90">
        <f t="shared" ref="W30" si="35">K30+Q30</f>
        <v>0</v>
      </c>
      <c r="X30" s="90">
        <f t="shared" ref="X30" si="36">L30+R30</f>
        <v>0</v>
      </c>
      <c r="Y30" s="90">
        <f t="shared" ref="Y30" si="37">M30+S30</f>
        <v>0</v>
      </c>
      <c r="Z30" s="88"/>
      <c r="AA30" s="72"/>
      <c r="AB30" s="72"/>
      <c r="AC30" s="62"/>
      <c r="AD30" s="64"/>
      <c r="AE30" s="172">
        <f t="shared" ref="AE30:AE33" si="38">AC30+AD30</f>
        <v>0</v>
      </c>
      <c r="AF30" s="88"/>
      <c r="AG30" s="73"/>
      <c r="AH30" s="73"/>
      <c r="AI30" s="63"/>
      <c r="AJ30" s="47"/>
      <c r="AK30" s="172">
        <f t="shared" ref="AK30:AK33" si="39">AI30+AJ30</f>
        <v>0</v>
      </c>
    </row>
    <row r="31" spans="1:41" ht="65.25" hidden="1" customHeight="1" x14ac:dyDescent="0.2">
      <c r="A31" s="75" t="s">
        <v>58</v>
      </c>
      <c r="B31" s="91"/>
      <c r="C31" s="91"/>
      <c r="D31" s="26"/>
      <c r="E31" s="50">
        <f>K31+Q31+AC31+AI31</f>
        <v>0</v>
      </c>
      <c r="F31" s="90"/>
      <c r="G31" s="172">
        <f t="shared" ref="G31:G33" si="40">E31+F31</f>
        <v>0</v>
      </c>
      <c r="H31" s="88"/>
      <c r="I31" s="34"/>
      <c r="J31" s="34"/>
      <c r="K31" s="34"/>
      <c r="L31" s="90"/>
      <c r="M31" s="172">
        <f t="shared" si="34"/>
        <v>0</v>
      </c>
      <c r="N31" s="88"/>
      <c r="O31" s="73"/>
      <c r="P31" s="73"/>
      <c r="Q31" s="63"/>
      <c r="R31" s="47"/>
      <c r="S31" s="172">
        <f t="shared" ref="S31:S33" si="41">Q31+R31</f>
        <v>0</v>
      </c>
      <c r="T31" s="88"/>
      <c r="U31" s="72"/>
      <c r="V31" s="72"/>
      <c r="W31" s="90">
        <f t="shared" ref="W31:W33" si="42">K31+Q31</f>
        <v>0</v>
      </c>
      <c r="X31" s="90">
        <f t="shared" ref="X31:X33" si="43">L31+R31</f>
        <v>0</v>
      </c>
      <c r="Y31" s="90">
        <f t="shared" ref="Y31:Y33" si="44">M31+S31</f>
        <v>0</v>
      </c>
      <c r="Z31" s="88"/>
      <c r="AA31" s="72"/>
      <c r="AB31" s="72"/>
      <c r="AC31" s="62"/>
      <c r="AD31" s="64"/>
      <c r="AE31" s="172">
        <f t="shared" si="38"/>
        <v>0</v>
      </c>
      <c r="AF31" s="88"/>
      <c r="AG31" s="73"/>
      <c r="AH31" s="73"/>
      <c r="AI31" s="63"/>
      <c r="AJ31" s="47"/>
      <c r="AK31" s="172">
        <f t="shared" si="39"/>
        <v>0</v>
      </c>
    </row>
    <row r="32" spans="1:41" ht="65.25" hidden="1" customHeight="1" x14ac:dyDescent="0.2">
      <c r="A32" s="75" t="s">
        <v>59</v>
      </c>
      <c r="B32" s="91"/>
      <c r="C32" s="91"/>
      <c r="D32" s="26"/>
      <c r="E32" s="50">
        <f>K32+Q32+AC32+AI32</f>
        <v>0</v>
      </c>
      <c r="F32" s="90"/>
      <c r="G32" s="172">
        <f t="shared" si="40"/>
        <v>0</v>
      </c>
      <c r="H32" s="88"/>
      <c r="I32" s="34"/>
      <c r="J32" s="34"/>
      <c r="K32" s="34"/>
      <c r="L32" s="90"/>
      <c r="M32" s="172">
        <f t="shared" si="34"/>
        <v>0</v>
      </c>
      <c r="N32" s="88"/>
      <c r="O32" s="73"/>
      <c r="P32" s="73"/>
      <c r="Q32" s="63"/>
      <c r="R32" s="47"/>
      <c r="S32" s="172">
        <f t="shared" si="41"/>
        <v>0</v>
      </c>
      <c r="T32" s="88"/>
      <c r="U32" s="72"/>
      <c r="V32" s="72"/>
      <c r="W32" s="90">
        <f t="shared" si="42"/>
        <v>0</v>
      </c>
      <c r="X32" s="90">
        <f t="shared" si="43"/>
        <v>0</v>
      </c>
      <c r="Y32" s="90">
        <f t="shared" si="44"/>
        <v>0</v>
      </c>
      <c r="Z32" s="88"/>
      <c r="AA32" s="72"/>
      <c r="AB32" s="72"/>
      <c r="AC32" s="62"/>
      <c r="AD32" s="64"/>
      <c r="AE32" s="172">
        <f t="shared" si="38"/>
        <v>0</v>
      </c>
      <c r="AF32" s="88"/>
      <c r="AG32" s="73"/>
      <c r="AH32" s="73"/>
      <c r="AI32" s="63"/>
      <c r="AJ32" s="47"/>
      <c r="AK32" s="172">
        <f t="shared" si="39"/>
        <v>0</v>
      </c>
    </row>
    <row r="33" spans="1:37" ht="65.25" hidden="1" customHeight="1" x14ac:dyDescent="0.2">
      <c r="A33" s="75" t="s">
        <v>60</v>
      </c>
      <c r="B33" s="91"/>
      <c r="C33" s="91"/>
      <c r="D33" s="26"/>
      <c r="E33" s="50">
        <f>K33+Q33+AC33+AI33</f>
        <v>0</v>
      </c>
      <c r="F33" s="90"/>
      <c r="G33" s="172">
        <f t="shared" si="40"/>
        <v>0</v>
      </c>
      <c r="H33" s="88"/>
      <c r="I33" s="34"/>
      <c r="J33" s="34"/>
      <c r="K33" s="34"/>
      <c r="L33" s="90"/>
      <c r="M33" s="172">
        <f t="shared" si="34"/>
        <v>0</v>
      </c>
      <c r="N33" s="88"/>
      <c r="O33" s="73"/>
      <c r="P33" s="73"/>
      <c r="Q33" s="63"/>
      <c r="R33" s="98"/>
      <c r="S33" s="172">
        <f t="shared" si="41"/>
        <v>0</v>
      </c>
      <c r="T33" s="88"/>
      <c r="U33" s="72"/>
      <c r="V33" s="72"/>
      <c r="W33" s="90">
        <f t="shared" si="42"/>
        <v>0</v>
      </c>
      <c r="X33" s="90">
        <f t="shared" si="43"/>
        <v>0</v>
      </c>
      <c r="Y33" s="90">
        <f t="shared" si="44"/>
        <v>0</v>
      </c>
      <c r="Z33" s="88"/>
      <c r="AA33" s="72"/>
      <c r="AB33" s="72"/>
      <c r="AC33" s="62"/>
      <c r="AD33" s="64"/>
      <c r="AE33" s="172">
        <f t="shared" si="38"/>
        <v>0</v>
      </c>
      <c r="AF33" s="88"/>
      <c r="AG33" s="73"/>
      <c r="AH33" s="73"/>
      <c r="AI33" s="63"/>
      <c r="AJ33" s="47"/>
      <c r="AK33" s="172">
        <f t="shared" si="39"/>
        <v>0</v>
      </c>
    </row>
    <row r="34" spans="1:37" s="82" customFormat="1" ht="63" hidden="1" customHeight="1" x14ac:dyDescent="0.2">
      <c r="A34" s="126" t="s">
        <v>92</v>
      </c>
      <c r="B34" s="148"/>
      <c r="C34" s="149"/>
      <c r="D34" s="94"/>
      <c r="E34" s="94">
        <f>E35+E43+E46</f>
        <v>272400</v>
      </c>
      <c r="F34" s="94">
        <f>F35+F43+F46</f>
        <v>116000</v>
      </c>
      <c r="G34" s="168">
        <f>E34+F34</f>
        <v>388400</v>
      </c>
      <c r="H34" s="160"/>
      <c r="I34" s="94"/>
      <c r="J34" s="94"/>
      <c r="K34" s="94">
        <f>K35+K43+K46</f>
        <v>0</v>
      </c>
      <c r="L34" s="111"/>
      <c r="M34" s="168">
        <f>K34+L34</f>
        <v>0</v>
      </c>
      <c r="N34" s="160"/>
      <c r="O34" s="95"/>
      <c r="P34" s="95"/>
      <c r="Q34" s="94">
        <f>Q35+Q43+Q46</f>
        <v>136700</v>
      </c>
      <c r="R34" s="94">
        <f>R35+R43+R46</f>
        <v>31818</v>
      </c>
      <c r="S34" s="168">
        <f>Q34+R34</f>
        <v>168518</v>
      </c>
      <c r="T34" s="160"/>
      <c r="U34" s="95"/>
      <c r="V34" s="95"/>
      <c r="W34" s="94">
        <f>W35+W43+W46</f>
        <v>136700</v>
      </c>
      <c r="X34" s="94">
        <f>X35+X43+X46</f>
        <v>31818</v>
      </c>
      <c r="Y34" s="168">
        <f>W34+X34</f>
        <v>168518</v>
      </c>
      <c r="Z34" s="160"/>
      <c r="AA34" s="95"/>
      <c r="AB34" s="95"/>
      <c r="AC34" s="94">
        <f>AC35+AC43+AC46</f>
        <v>104200</v>
      </c>
      <c r="AD34" s="94">
        <f>AD35+AD43+AD46</f>
        <v>47818</v>
      </c>
      <c r="AE34" s="168">
        <f>AC34+AD34</f>
        <v>152018</v>
      </c>
      <c r="AF34" s="160"/>
      <c r="AG34" s="95"/>
      <c r="AH34" s="95"/>
      <c r="AI34" s="94">
        <f>AI35+AI43+AI46</f>
        <v>31500</v>
      </c>
      <c r="AJ34" s="100">
        <f>AJ35+AJ43+AJ46</f>
        <v>0</v>
      </c>
      <c r="AK34" s="168">
        <f>AI34+AJ34</f>
        <v>31500</v>
      </c>
    </row>
    <row r="35" spans="1:37" s="82" customFormat="1" ht="75.75" hidden="1" customHeight="1" x14ac:dyDescent="0.2">
      <c r="A35" s="124" t="s">
        <v>78</v>
      </c>
      <c r="B35" s="139"/>
      <c r="C35" s="150"/>
      <c r="D35" s="79"/>
      <c r="E35" s="79">
        <f>SUM(E36:E42)</f>
        <v>152400</v>
      </c>
      <c r="F35" s="79">
        <f>SUM(F36:F42)</f>
        <v>116000</v>
      </c>
      <c r="G35" s="169">
        <f t="shared" ref="G35:G42" si="45">F35+E35</f>
        <v>268400</v>
      </c>
      <c r="H35" s="161"/>
      <c r="I35" s="79"/>
      <c r="J35" s="79"/>
      <c r="K35" s="79">
        <f>SUM(K36:K42)</f>
        <v>0</v>
      </c>
      <c r="L35" s="79"/>
      <c r="M35" s="169">
        <f t="shared" ref="M35:M42" si="46">L35+K35</f>
        <v>0</v>
      </c>
      <c r="N35" s="161"/>
      <c r="O35" s="80"/>
      <c r="P35" s="80"/>
      <c r="Q35" s="79">
        <f>SUM(Q36:Q42)</f>
        <v>81700</v>
      </c>
      <c r="R35" s="79">
        <f>SUM(R36:R42)</f>
        <v>31818</v>
      </c>
      <c r="S35" s="169">
        <f t="shared" ref="S35:S42" si="47">R35+Q35</f>
        <v>113518</v>
      </c>
      <c r="T35" s="161"/>
      <c r="U35" s="80"/>
      <c r="V35" s="80"/>
      <c r="W35" s="79">
        <f>SUM(W36:W42)</f>
        <v>81700</v>
      </c>
      <c r="X35" s="79">
        <f>SUM(X36:X42)</f>
        <v>31818</v>
      </c>
      <c r="Y35" s="169">
        <f t="shared" ref="Y35:Y42" si="48">X35+W35</f>
        <v>113518</v>
      </c>
      <c r="Z35" s="161"/>
      <c r="AA35" s="80"/>
      <c r="AB35" s="80"/>
      <c r="AC35" s="79">
        <f>SUM(AC36:AC42)</f>
        <v>54200</v>
      </c>
      <c r="AD35" s="79">
        <f>SUM(AD36:AD42)</f>
        <v>47818</v>
      </c>
      <c r="AE35" s="169">
        <f t="shared" ref="AE35:AE42" si="49">AD35+AC35</f>
        <v>102018</v>
      </c>
      <c r="AF35" s="161"/>
      <c r="AG35" s="80"/>
      <c r="AH35" s="80"/>
      <c r="AI35" s="79">
        <f>SUM(AI36:AI42)</f>
        <v>16500</v>
      </c>
      <c r="AJ35" s="93">
        <f>SUM(AJ36:AJ42)</f>
        <v>0</v>
      </c>
      <c r="AK35" s="169">
        <f t="shared" ref="AK35:AK42" si="50">AJ35+AI35</f>
        <v>16500</v>
      </c>
    </row>
    <row r="36" spans="1:37" ht="41.25" hidden="1" customHeight="1" x14ac:dyDescent="0.2">
      <c r="A36" s="127" t="s">
        <v>61</v>
      </c>
      <c r="B36" s="142"/>
      <c r="C36" s="151"/>
      <c r="D36" s="90"/>
      <c r="E36" s="90">
        <f t="shared" ref="E36:E42" si="51">K36+Q36+AC36+AI36</f>
        <v>31000</v>
      </c>
      <c r="F36" s="90"/>
      <c r="G36" s="167">
        <f t="shared" si="45"/>
        <v>31000</v>
      </c>
      <c r="H36" s="105"/>
      <c r="I36" s="90"/>
      <c r="J36" s="90"/>
      <c r="K36" s="90"/>
      <c r="L36" s="104"/>
      <c r="M36" s="167">
        <f t="shared" si="46"/>
        <v>0</v>
      </c>
      <c r="N36" s="105"/>
      <c r="O36" s="87"/>
      <c r="P36" s="87"/>
      <c r="Q36" s="64">
        <v>31000</v>
      </c>
      <c r="R36" s="47"/>
      <c r="S36" s="167">
        <f t="shared" si="47"/>
        <v>31000</v>
      </c>
      <c r="T36" s="105"/>
      <c r="U36" s="87"/>
      <c r="V36" s="87"/>
      <c r="W36" s="90">
        <f t="shared" ref="W36" si="52">K36+Q36</f>
        <v>31000</v>
      </c>
      <c r="X36" s="90">
        <f t="shared" ref="X36" si="53">L36+R36</f>
        <v>0</v>
      </c>
      <c r="Y36" s="90">
        <f t="shared" ref="Y36" si="54">M36+S36</f>
        <v>31000</v>
      </c>
      <c r="Z36" s="105"/>
      <c r="AA36" s="87"/>
      <c r="AB36" s="87"/>
      <c r="AC36" s="64"/>
      <c r="AD36" s="64"/>
      <c r="AE36" s="167">
        <f t="shared" si="49"/>
        <v>0</v>
      </c>
      <c r="AF36" s="105"/>
      <c r="AG36" s="87"/>
      <c r="AH36" s="87"/>
      <c r="AI36" s="64"/>
      <c r="AJ36" s="47"/>
      <c r="AK36" s="167">
        <f t="shared" si="50"/>
        <v>0</v>
      </c>
    </row>
    <row r="37" spans="1:37" ht="27.75" hidden="1" customHeight="1" x14ac:dyDescent="0.2">
      <c r="A37" s="230" t="s">
        <v>62</v>
      </c>
      <c r="B37" s="142"/>
      <c r="C37" s="151"/>
      <c r="D37" s="90"/>
      <c r="E37" s="90">
        <f t="shared" si="51"/>
        <v>58600</v>
      </c>
      <c r="F37" s="90"/>
      <c r="G37" s="167">
        <f t="shared" si="45"/>
        <v>58600</v>
      </c>
      <c r="H37" s="231"/>
      <c r="I37" s="90"/>
      <c r="J37" s="90"/>
      <c r="K37" s="90"/>
      <c r="L37" s="104"/>
      <c r="M37" s="167">
        <f t="shared" si="46"/>
        <v>0</v>
      </c>
      <c r="N37" s="231"/>
      <c r="O37" s="90"/>
      <c r="P37" s="90"/>
      <c r="Q37" s="64">
        <v>30600</v>
      </c>
      <c r="R37" s="64"/>
      <c r="S37" s="167">
        <f t="shared" si="47"/>
        <v>30600</v>
      </c>
      <c r="T37" s="231"/>
      <c r="U37" s="90"/>
      <c r="V37" s="90"/>
      <c r="W37" s="90">
        <f t="shared" ref="W37:W42" si="55">K37+Q37</f>
        <v>30600</v>
      </c>
      <c r="X37" s="90">
        <f t="shared" ref="X37:X42" si="56">L37+R37</f>
        <v>0</v>
      </c>
      <c r="Y37" s="90">
        <f t="shared" ref="Y37:Y42" si="57">M37+S37</f>
        <v>30600</v>
      </c>
      <c r="Z37" s="231"/>
      <c r="AA37" s="90"/>
      <c r="AB37" s="90"/>
      <c r="AC37" s="64">
        <v>18000</v>
      </c>
      <c r="AD37" s="64"/>
      <c r="AE37" s="167">
        <f t="shared" si="49"/>
        <v>18000</v>
      </c>
      <c r="AF37" s="231"/>
      <c r="AG37" s="90"/>
      <c r="AH37" s="90"/>
      <c r="AI37" s="64">
        <v>10000</v>
      </c>
      <c r="AJ37" s="64"/>
      <c r="AK37" s="167">
        <f t="shared" si="50"/>
        <v>10000</v>
      </c>
    </row>
    <row r="38" spans="1:37" ht="48" hidden="1" customHeight="1" x14ac:dyDescent="0.2">
      <c r="A38" s="232" t="s">
        <v>48</v>
      </c>
      <c r="B38" s="142"/>
      <c r="C38" s="151"/>
      <c r="D38" s="90"/>
      <c r="E38" s="90">
        <f t="shared" si="51"/>
        <v>0</v>
      </c>
      <c r="F38" s="90">
        <v>26818</v>
      </c>
      <c r="G38" s="167">
        <f t="shared" si="45"/>
        <v>26818</v>
      </c>
      <c r="H38" s="231"/>
      <c r="I38" s="90"/>
      <c r="J38" s="90"/>
      <c r="K38" s="90"/>
      <c r="L38" s="104"/>
      <c r="M38" s="167">
        <f t="shared" si="46"/>
        <v>0</v>
      </c>
      <c r="N38" s="231"/>
      <c r="O38" s="90"/>
      <c r="P38" s="90"/>
      <c r="Q38" s="64"/>
      <c r="R38" s="64"/>
      <c r="S38" s="167">
        <f t="shared" si="47"/>
        <v>0</v>
      </c>
      <c r="T38" s="105"/>
      <c r="U38" s="87"/>
      <c r="V38" s="87"/>
      <c r="W38" s="90">
        <f t="shared" si="55"/>
        <v>0</v>
      </c>
      <c r="X38" s="90">
        <f t="shared" si="56"/>
        <v>0</v>
      </c>
      <c r="Y38" s="90">
        <f t="shared" si="57"/>
        <v>0</v>
      </c>
      <c r="Z38" s="105"/>
      <c r="AA38" s="87"/>
      <c r="AB38" s="87"/>
      <c r="AC38" s="64"/>
      <c r="AD38" s="47">
        <v>26818</v>
      </c>
      <c r="AE38" s="167">
        <f t="shared" si="49"/>
        <v>26818</v>
      </c>
      <c r="AF38" s="105"/>
      <c r="AG38" s="87"/>
      <c r="AH38" s="87"/>
      <c r="AI38" s="64"/>
      <c r="AJ38" s="47"/>
      <c r="AK38" s="167">
        <f t="shared" si="50"/>
        <v>0</v>
      </c>
    </row>
    <row r="39" spans="1:37" ht="72.75" hidden="1" customHeight="1" x14ac:dyDescent="0.2">
      <c r="A39" s="234" t="s">
        <v>95</v>
      </c>
      <c r="B39" s="140"/>
      <c r="C39" s="140"/>
      <c r="D39" s="141"/>
      <c r="E39" s="90">
        <f>K39+Q39+AC39+AI39</f>
        <v>0</v>
      </c>
      <c r="F39" s="90">
        <v>89182</v>
      </c>
      <c r="G39" s="170">
        <f>F39+E39</f>
        <v>89182</v>
      </c>
      <c r="H39" s="105"/>
      <c r="I39" s="90"/>
      <c r="J39" s="90"/>
      <c r="K39" s="90"/>
      <c r="L39" s="90"/>
      <c r="M39" s="170">
        <f>L39+K39</f>
        <v>0</v>
      </c>
      <c r="N39" s="105"/>
      <c r="O39" s="90"/>
      <c r="P39" s="90"/>
      <c r="Q39" s="47"/>
      <c r="R39" s="47">
        <v>31818</v>
      </c>
      <c r="S39" s="170">
        <f>R39+Q39</f>
        <v>31818</v>
      </c>
      <c r="T39" s="105"/>
      <c r="U39" s="90"/>
      <c r="V39" s="90"/>
      <c r="W39" s="90">
        <f t="shared" si="55"/>
        <v>0</v>
      </c>
      <c r="X39" s="90">
        <f t="shared" si="56"/>
        <v>31818</v>
      </c>
      <c r="Y39" s="90">
        <f t="shared" si="57"/>
        <v>31818</v>
      </c>
      <c r="Z39" s="105"/>
      <c r="AA39" s="90"/>
      <c r="AB39" s="90"/>
      <c r="AC39" s="47"/>
      <c r="AD39" s="47">
        <v>21000</v>
      </c>
      <c r="AE39" s="170">
        <f>AD39+AC39</f>
        <v>21000</v>
      </c>
      <c r="AF39" s="105"/>
      <c r="AG39" s="90"/>
      <c r="AH39" s="90"/>
      <c r="AI39" s="47"/>
      <c r="AJ39" s="65"/>
      <c r="AK39" s="170">
        <f>AJ39+AI39</f>
        <v>0</v>
      </c>
    </row>
    <row r="40" spans="1:37" ht="45.75" hidden="1" customHeight="1" x14ac:dyDescent="0.2">
      <c r="A40" s="127" t="s">
        <v>96</v>
      </c>
      <c r="B40" s="142"/>
      <c r="C40" s="151"/>
      <c r="D40" s="90"/>
      <c r="E40" s="90">
        <f t="shared" si="51"/>
        <v>48000</v>
      </c>
      <c r="F40" s="90"/>
      <c r="G40" s="167">
        <f t="shared" si="45"/>
        <v>48000</v>
      </c>
      <c r="H40" s="105"/>
      <c r="I40" s="90"/>
      <c r="J40" s="90"/>
      <c r="K40" s="90"/>
      <c r="L40" s="104"/>
      <c r="M40" s="167">
        <f t="shared" si="46"/>
        <v>0</v>
      </c>
      <c r="N40" s="105"/>
      <c r="O40" s="87"/>
      <c r="P40" s="87"/>
      <c r="Q40" s="64">
        <v>18000</v>
      </c>
      <c r="R40" s="47"/>
      <c r="S40" s="167">
        <f t="shared" si="47"/>
        <v>18000</v>
      </c>
      <c r="T40" s="105"/>
      <c r="U40" s="87"/>
      <c r="V40" s="87"/>
      <c r="W40" s="90">
        <f t="shared" si="55"/>
        <v>18000</v>
      </c>
      <c r="X40" s="90">
        <f t="shared" si="56"/>
        <v>0</v>
      </c>
      <c r="Y40" s="90">
        <f t="shared" si="57"/>
        <v>18000</v>
      </c>
      <c r="Z40" s="105"/>
      <c r="AA40" s="87"/>
      <c r="AB40" s="87"/>
      <c r="AC40" s="64">
        <v>30000</v>
      </c>
      <c r="AD40" s="64"/>
      <c r="AE40" s="167">
        <f t="shared" si="49"/>
        <v>30000</v>
      </c>
      <c r="AF40" s="105"/>
      <c r="AG40" s="87"/>
      <c r="AH40" s="87"/>
      <c r="AI40" s="64"/>
      <c r="AJ40" s="47"/>
      <c r="AK40" s="167">
        <f t="shared" si="50"/>
        <v>0</v>
      </c>
    </row>
    <row r="41" spans="1:37" ht="33" hidden="1" customHeight="1" x14ac:dyDescent="0.2">
      <c r="A41" s="127" t="s">
        <v>97</v>
      </c>
      <c r="B41" s="142"/>
      <c r="C41" s="151"/>
      <c r="D41" s="90"/>
      <c r="E41" s="90">
        <f t="shared" si="51"/>
        <v>8300</v>
      </c>
      <c r="F41" s="90"/>
      <c r="G41" s="167">
        <f t="shared" si="45"/>
        <v>8300</v>
      </c>
      <c r="H41" s="105"/>
      <c r="I41" s="90"/>
      <c r="J41" s="90"/>
      <c r="K41" s="90"/>
      <c r="L41" s="104"/>
      <c r="M41" s="167">
        <f t="shared" si="46"/>
        <v>0</v>
      </c>
      <c r="N41" s="105"/>
      <c r="O41" s="109"/>
      <c r="P41" s="109"/>
      <c r="Q41" s="64">
        <v>2100</v>
      </c>
      <c r="R41" s="47"/>
      <c r="S41" s="167">
        <f t="shared" si="47"/>
        <v>2100</v>
      </c>
      <c r="T41" s="105"/>
      <c r="U41" s="109"/>
      <c r="V41" s="109"/>
      <c r="W41" s="90">
        <f t="shared" si="55"/>
        <v>2100</v>
      </c>
      <c r="X41" s="90">
        <f t="shared" si="56"/>
        <v>0</v>
      </c>
      <c r="Y41" s="90">
        <f t="shared" si="57"/>
        <v>2100</v>
      </c>
      <c r="Z41" s="105"/>
      <c r="AA41" s="109"/>
      <c r="AB41" s="109"/>
      <c r="AC41" s="64">
        <v>2200</v>
      </c>
      <c r="AD41" s="64"/>
      <c r="AE41" s="167">
        <f t="shared" si="49"/>
        <v>2200</v>
      </c>
      <c r="AF41" s="105"/>
      <c r="AG41" s="109"/>
      <c r="AH41" s="109"/>
      <c r="AI41" s="64">
        <v>4000</v>
      </c>
      <c r="AJ41" s="47"/>
      <c r="AK41" s="167">
        <f t="shared" si="50"/>
        <v>4000</v>
      </c>
    </row>
    <row r="42" spans="1:37" ht="33" hidden="1" customHeight="1" x14ac:dyDescent="0.2">
      <c r="A42" s="127" t="s">
        <v>98</v>
      </c>
      <c r="B42" s="142"/>
      <c r="C42" s="151"/>
      <c r="D42" s="90"/>
      <c r="E42" s="90">
        <f t="shared" si="51"/>
        <v>6500</v>
      </c>
      <c r="F42" s="90"/>
      <c r="G42" s="167">
        <f t="shared" si="45"/>
        <v>6500</v>
      </c>
      <c r="H42" s="105"/>
      <c r="I42" s="90"/>
      <c r="J42" s="90"/>
      <c r="K42" s="90"/>
      <c r="L42" s="104"/>
      <c r="M42" s="167">
        <f t="shared" si="46"/>
        <v>0</v>
      </c>
      <c r="N42" s="105"/>
      <c r="O42" s="87"/>
      <c r="P42" s="87"/>
      <c r="Q42" s="110"/>
      <c r="R42" s="47"/>
      <c r="S42" s="167">
        <f t="shared" si="47"/>
        <v>0</v>
      </c>
      <c r="T42" s="105"/>
      <c r="U42" s="87"/>
      <c r="V42" s="87"/>
      <c r="W42" s="90">
        <f t="shared" si="55"/>
        <v>0</v>
      </c>
      <c r="X42" s="90">
        <f t="shared" si="56"/>
        <v>0</v>
      </c>
      <c r="Y42" s="90">
        <f t="shared" si="57"/>
        <v>0</v>
      </c>
      <c r="Z42" s="105"/>
      <c r="AA42" s="87"/>
      <c r="AB42" s="87"/>
      <c r="AC42" s="110">
        <v>4000</v>
      </c>
      <c r="AD42" s="110"/>
      <c r="AE42" s="167">
        <f t="shared" si="49"/>
        <v>4000</v>
      </c>
      <c r="AF42" s="105"/>
      <c r="AG42" s="87"/>
      <c r="AH42" s="87"/>
      <c r="AI42" s="110">
        <v>2500</v>
      </c>
      <c r="AJ42" s="47"/>
      <c r="AK42" s="167">
        <f t="shared" si="50"/>
        <v>2500</v>
      </c>
    </row>
    <row r="43" spans="1:37" ht="44.25" hidden="1" customHeight="1" x14ac:dyDescent="0.2">
      <c r="A43" s="99" t="s">
        <v>79</v>
      </c>
      <c r="B43" s="139"/>
      <c r="C43" s="150"/>
      <c r="D43" s="79"/>
      <c r="E43" s="79">
        <f>SUM(E44:E45)</f>
        <v>120000</v>
      </c>
      <c r="F43" s="79">
        <f>SUM(F44:F45)</f>
        <v>0</v>
      </c>
      <c r="G43" s="169">
        <f>E43+F43</f>
        <v>120000</v>
      </c>
      <c r="H43" s="161"/>
      <c r="I43" s="79"/>
      <c r="J43" s="79"/>
      <c r="K43" s="79">
        <f>SUM(K44:K45)</f>
        <v>0</v>
      </c>
      <c r="L43" s="79"/>
      <c r="M43" s="169">
        <f>K43+L43</f>
        <v>0</v>
      </c>
      <c r="N43" s="161"/>
      <c r="O43" s="80"/>
      <c r="P43" s="80"/>
      <c r="Q43" s="79">
        <f>SUM(Q44:Q45)</f>
        <v>55000</v>
      </c>
      <c r="R43" s="93"/>
      <c r="S43" s="169">
        <f>Q43+R43</f>
        <v>55000</v>
      </c>
      <c r="T43" s="161"/>
      <c r="U43" s="80"/>
      <c r="V43" s="80"/>
      <c r="W43" s="79">
        <f>SUM(W44:W45)</f>
        <v>55000</v>
      </c>
      <c r="X43" s="78"/>
      <c r="Y43" s="169">
        <f>W43+X43</f>
        <v>55000</v>
      </c>
      <c r="Z43" s="161"/>
      <c r="AA43" s="80"/>
      <c r="AB43" s="80"/>
      <c r="AC43" s="79">
        <f>SUM(AC44:AC45)</f>
        <v>50000</v>
      </c>
      <c r="AD43" s="78"/>
      <c r="AE43" s="169">
        <f>AC43+AD43</f>
        <v>50000</v>
      </c>
      <c r="AF43" s="161"/>
      <c r="AG43" s="80"/>
      <c r="AH43" s="80"/>
      <c r="AI43" s="79">
        <f>SUM(AI44:AI45)</f>
        <v>15000</v>
      </c>
      <c r="AJ43" s="93"/>
      <c r="AK43" s="169">
        <f>AI43+AJ43</f>
        <v>15000</v>
      </c>
    </row>
    <row r="44" spans="1:37" ht="44.25" hidden="1" customHeight="1" x14ac:dyDescent="0.2">
      <c r="A44" s="125" t="s">
        <v>63</v>
      </c>
      <c r="B44" s="142"/>
      <c r="C44" s="151"/>
      <c r="D44" s="90"/>
      <c r="E44" s="90">
        <f>K44+Q44+AC44+AI44</f>
        <v>40000</v>
      </c>
      <c r="F44" s="90"/>
      <c r="G44" s="167">
        <f>F44+E44</f>
        <v>40000</v>
      </c>
      <c r="H44" s="105"/>
      <c r="I44" s="90"/>
      <c r="J44" s="90"/>
      <c r="K44" s="90"/>
      <c r="L44" s="90"/>
      <c r="M44" s="167">
        <f>L44+K44</f>
        <v>0</v>
      </c>
      <c r="N44" s="105"/>
      <c r="O44" s="87"/>
      <c r="P44" s="87"/>
      <c r="Q44" s="64">
        <v>20000</v>
      </c>
      <c r="R44" s="47"/>
      <c r="S44" s="167">
        <f>R44+Q44</f>
        <v>20000</v>
      </c>
      <c r="T44" s="105"/>
      <c r="U44" s="87"/>
      <c r="V44" s="87"/>
      <c r="W44" s="90">
        <f t="shared" ref="W44" si="58">K44+Q44</f>
        <v>20000</v>
      </c>
      <c r="X44" s="90">
        <f t="shared" ref="X44" si="59">L44+R44</f>
        <v>0</v>
      </c>
      <c r="Y44" s="90">
        <f t="shared" ref="Y44" si="60">M44+S44</f>
        <v>20000</v>
      </c>
      <c r="Z44" s="105"/>
      <c r="AA44" s="87"/>
      <c r="AB44" s="87"/>
      <c r="AC44" s="64">
        <v>20000</v>
      </c>
      <c r="AD44" s="64"/>
      <c r="AE44" s="167">
        <f>AD44+AC44</f>
        <v>20000</v>
      </c>
      <c r="AF44" s="105"/>
      <c r="AG44" s="87"/>
      <c r="AH44" s="87"/>
      <c r="AI44" s="64"/>
      <c r="AJ44" s="47"/>
      <c r="AK44" s="167">
        <f>AJ44+AI44</f>
        <v>0</v>
      </c>
    </row>
    <row r="45" spans="1:37" ht="44.25" hidden="1" customHeight="1" x14ac:dyDescent="0.2">
      <c r="A45" s="125" t="s">
        <v>49</v>
      </c>
      <c r="B45" s="142"/>
      <c r="C45" s="151"/>
      <c r="D45" s="90"/>
      <c r="E45" s="90">
        <f>K45+Q45+AC45+AI45</f>
        <v>80000</v>
      </c>
      <c r="F45" s="90"/>
      <c r="G45" s="167">
        <f>F45+E45</f>
        <v>80000</v>
      </c>
      <c r="H45" s="105"/>
      <c r="I45" s="90"/>
      <c r="J45" s="90"/>
      <c r="K45" s="90"/>
      <c r="L45" s="90"/>
      <c r="M45" s="167">
        <f>L45+K45</f>
        <v>0</v>
      </c>
      <c r="N45" s="105"/>
      <c r="O45" s="87"/>
      <c r="P45" s="87"/>
      <c r="Q45" s="64">
        <v>35000</v>
      </c>
      <c r="R45" s="47"/>
      <c r="S45" s="167">
        <f>R45+Q45</f>
        <v>35000</v>
      </c>
      <c r="T45" s="105"/>
      <c r="U45" s="87"/>
      <c r="V45" s="87"/>
      <c r="W45" s="90">
        <f t="shared" ref="W45" si="61">K45+Q45</f>
        <v>35000</v>
      </c>
      <c r="X45" s="90">
        <f t="shared" ref="X45" si="62">L45+R45</f>
        <v>0</v>
      </c>
      <c r="Y45" s="90">
        <f t="shared" ref="Y45" si="63">M45+S45</f>
        <v>35000</v>
      </c>
      <c r="Z45" s="105"/>
      <c r="AA45" s="87"/>
      <c r="AB45" s="87"/>
      <c r="AC45" s="64">
        <v>30000</v>
      </c>
      <c r="AD45" s="64"/>
      <c r="AE45" s="167">
        <f>AD45+AC45</f>
        <v>30000</v>
      </c>
      <c r="AF45" s="105"/>
      <c r="AG45" s="87"/>
      <c r="AH45" s="87"/>
      <c r="AI45" s="64">
        <v>15000</v>
      </c>
      <c r="AJ45" s="47"/>
      <c r="AK45" s="167">
        <f>AJ45+AI45</f>
        <v>15000</v>
      </c>
    </row>
    <row r="46" spans="1:37" s="82" customFormat="1" ht="59.25" hidden="1" customHeight="1" x14ac:dyDescent="0.2">
      <c r="A46" s="128" t="s">
        <v>64</v>
      </c>
      <c r="B46" s="147"/>
      <c r="C46" s="233"/>
      <c r="D46" s="77"/>
      <c r="E46" s="217">
        <f>SUM(E47:E50)</f>
        <v>0</v>
      </c>
      <c r="F46" s="217">
        <f>SUM(F47:F50)</f>
        <v>0</v>
      </c>
      <c r="G46" s="171">
        <f>F46+E46</f>
        <v>0</v>
      </c>
      <c r="H46" s="159"/>
      <c r="I46" s="79"/>
      <c r="J46" s="79"/>
      <c r="K46" s="79"/>
      <c r="L46" s="79"/>
      <c r="M46" s="171">
        <f>L46+K46</f>
        <v>0</v>
      </c>
      <c r="N46" s="159"/>
      <c r="O46" s="81"/>
      <c r="P46" s="81"/>
      <c r="Q46" s="97"/>
      <c r="R46" s="93"/>
      <c r="S46" s="171">
        <f>R46+Q46</f>
        <v>0</v>
      </c>
      <c r="T46" s="159"/>
      <c r="U46" s="80"/>
      <c r="V46" s="80"/>
      <c r="W46" s="78"/>
      <c r="X46" s="78"/>
      <c r="Y46" s="171">
        <f>X46+W46</f>
        <v>0</v>
      </c>
      <c r="Z46" s="159"/>
      <c r="AA46" s="80"/>
      <c r="AB46" s="80"/>
      <c r="AC46" s="78"/>
      <c r="AD46" s="78"/>
      <c r="AE46" s="171">
        <f>AD46+AC46</f>
        <v>0</v>
      </c>
      <c r="AF46" s="159"/>
      <c r="AG46" s="81"/>
      <c r="AH46" s="81"/>
      <c r="AI46" s="97"/>
      <c r="AJ46" s="93"/>
      <c r="AK46" s="171">
        <f>AJ46+AI46</f>
        <v>0</v>
      </c>
    </row>
    <row r="47" spans="1:37" ht="63" hidden="1" customHeight="1" x14ac:dyDescent="0.2">
      <c r="A47" s="129" t="s">
        <v>65</v>
      </c>
      <c r="B47" s="91"/>
      <c r="C47" s="92"/>
      <c r="D47" s="26"/>
      <c r="E47" s="50">
        <f>K47+Q47+AC47+AI47</f>
        <v>0</v>
      </c>
      <c r="F47" s="90"/>
      <c r="G47" s="164"/>
      <c r="H47" s="88"/>
      <c r="I47" s="34"/>
      <c r="J47" s="34"/>
      <c r="K47" s="34"/>
      <c r="L47" s="104"/>
      <c r="M47" s="164"/>
      <c r="N47" s="88"/>
      <c r="O47" s="73"/>
      <c r="P47" s="73"/>
      <c r="Q47" s="63"/>
      <c r="R47" s="35"/>
      <c r="S47" s="164"/>
      <c r="T47" s="88"/>
      <c r="U47" s="72"/>
      <c r="V47" s="72"/>
      <c r="W47" s="90">
        <f t="shared" ref="W47" si="64">K47+Q47</f>
        <v>0</v>
      </c>
      <c r="X47" s="90">
        <f t="shared" ref="X47" si="65">L47+R47</f>
        <v>0</v>
      </c>
      <c r="Y47" s="90">
        <f t="shared" ref="Y47" si="66">M47+S47</f>
        <v>0</v>
      </c>
      <c r="Z47" s="88"/>
      <c r="AA47" s="72"/>
      <c r="AB47" s="72"/>
      <c r="AC47" s="62"/>
      <c r="AD47" s="64"/>
      <c r="AE47" s="164"/>
      <c r="AF47" s="88"/>
      <c r="AG47" s="73"/>
      <c r="AH47" s="73"/>
      <c r="AI47" s="63"/>
      <c r="AJ47" s="47"/>
      <c r="AK47" s="164"/>
    </row>
    <row r="48" spans="1:37" ht="69" hidden="1" customHeight="1" x14ac:dyDescent="0.2">
      <c r="A48" s="129" t="s">
        <v>66</v>
      </c>
      <c r="B48" s="91"/>
      <c r="C48" s="92"/>
      <c r="D48" s="26"/>
      <c r="E48" s="50">
        <f>K48+Q48+AC48+AI48</f>
        <v>0</v>
      </c>
      <c r="F48" s="34"/>
      <c r="G48" s="167">
        <f>F48+E48</f>
        <v>0</v>
      </c>
      <c r="H48" s="88"/>
      <c r="I48" s="34"/>
      <c r="J48" s="34"/>
      <c r="K48" s="34"/>
      <c r="L48" s="104"/>
      <c r="M48" s="167">
        <f>L48+K48</f>
        <v>0</v>
      </c>
      <c r="N48" s="88"/>
      <c r="O48" s="51"/>
      <c r="P48" s="51"/>
      <c r="Q48" s="52"/>
      <c r="R48" s="47"/>
      <c r="S48" s="167">
        <f>R48+Q48</f>
        <v>0</v>
      </c>
      <c r="T48" s="88"/>
      <c r="U48" s="36"/>
      <c r="V48" s="36"/>
      <c r="W48" s="90">
        <f t="shared" ref="W48:W50" si="67">K48+Q48</f>
        <v>0</v>
      </c>
      <c r="X48" s="90">
        <f t="shared" ref="X48:X50" si="68">L48+R48</f>
        <v>0</v>
      </c>
      <c r="Y48" s="90">
        <f t="shared" ref="Y48:Y50" si="69">M48+S48</f>
        <v>0</v>
      </c>
      <c r="Z48" s="88"/>
      <c r="AA48" s="36"/>
      <c r="AB48" s="36"/>
      <c r="AC48" s="37"/>
      <c r="AD48" s="37"/>
      <c r="AE48" s="167">
        <f>AD48+AC48</f>
        <v>0</v>
      </c>
      <c r="AF48" s="88"/>
      <c r="AG48" s="51"/>
      <c r="AH48" s="51"/>
      <c r="AI48" s="52"/>
      <c r="AJ48" s="35"/>
      <c r="AK48" s="167">
        <f>AJ48+AI48</f>
        <v>0</v>
      </c>
    </row>
    <row r="49" spans="1:38" ht="63" hidden="1" customHeight="1" x14ac:dyDescent="0.2">
      <c r="A49" s="129" t="s">
        <v>67</v>
      </c>
      <c r="B49" s="91"/>
      <c r="C49" s="92"/>
      <c r="D49" s="26"/>
      <c r="E49" s="50">
        <f>K49+Q49+AC49+AI49</f>
        <v>0</v>
      </c>
      <c r="F49" s="90"/>
      <c r="G49" s="167">
        <f>F49+E49</f>
        <v>0</v>
      </c>
      <c r="H49" s="88"/>
      <c r="I49" s="34"/>
      <c r="J49" s="34"/>
      <c r="K49" s="34"/>
      <c r="L49" s="104"/>
      <c r="M49" s="167">
        <f>L49+K49</f>
        <v>0</v>
      </c>
      <c r="N49" s="88"/>
      <c r="O49" s="73"/>
      <c r="P49" s="73"/>
      <c r="Q49" s="63"/>
      <c r="R49" s="35"/>
      <c r="S49" s="167">
        <f>R49+Q49</f>
        <v>0</v>
      </c>
      <c r="T49" s="88"/>
      <c r="U49" s="72"/>
      <c r="V49" s="72"/>
      <c r="W49" s="90">
        <f t="shared" si="67"/>
        <v>0</v>
      </c>
      <c r="X49" s="90">
        <f t="shared" si="68"/>
        <v>0</v>
      </c>
      <c r="Y49" s="90">
        <f t="shared" si="69"/>
        <v>0</v>
      </c>
      <c r="Z49" s="88"/>
      <c r="AA49" s="72"/>
      <c r="AB49" s="72"/>
      <c r="AC49" s="62"/>
      <c r="AD49" s="64"/>
      <c r="AE49" s="167">
        <f>AD49+AC49</f>
        <v>0</v>
      </c>
      <c r="AF49" s="88"/>
      <c r="AG49" s="73"/>
      <c r="AH49" s="73"/>
      <c r="AI49" s="63"/>
      <c r="AJ49" s="47"/>
      <c r="AK49" s="167">
        <f>AJ49+AI49</f>
        <v>0</v>
      </c>
    </row>
    <row r="50" spans="1:38" ht="63" hidden="1" customHeight="1" x14ac:dyDescent="0.2">
      <c r="A50" s="129" t="s">
        <v>68</v>
      </c>
      <c r="B50" s="91"/>
      <c r="C50" s="92"/>
      <c r="D50" s="26"/>
      <c r="E50" s="50">
        <f>K50+Q50+AC50+AI50</f>
        <v>0</v>
      </c>
      <c r="F50" s="34"/>
      <c r="G50" s="167">
        <f>F50+E50</f>
        <v>0</v>
      </c>
      <c r="H50" s="88"/>
      <c r="I50" s="34"/>
      <c r="J50" s="34"/>
      <c r="K50" s="34"/>
      <c r="L50" s="104"/>
      <c r="M50" s="167">
        <f>L50+K50</f>
        <v>0</v>
      </c>
      <c r="N50" s="88"/>
      <c r="O50" s="51"/>
      <c r="P50" s="51"/>
      <c r="Q50" s="52"/>
      <c r="R50" s="35"/>
      <c r="S50" s="167">
        <f>R50+Q50</f>
        <v>0</v>
      </c>
      <c r="T50" s="88"/>
      <c r="U50" s="36"/>
      <c r="V50" s="36"/>
      <c r="W50" s="90">
        <f t="shared" si="67"/>
        <v>0</v>
      </c>
      <c r="X50" s="90">
        <f t="shared" si="68"/>
        <v>0</v>
      </c>
      <c r="Y50" s="90">
        <f t="shared" si="69"/>
        <v>0</v>
      </c>
      <c r="Z50" s="88"/>
      <c r="AA50" s="36"/>
      <c r="AB50" s="36"/>
      <c r="AC50" s="37"/>
      <c r="AD50" s="37"/>
      <c r="AE50" s="167">
        <f>AD50+AC50</f>
        <v>0</v>
      </c>
      <c r="AF50" s="88"/>
      <c r="AG50" s="51"/>
      <c r="AH50" s="51"/>
      <c r="AI50" s="52"/>
      <c r="AJ50" s="35"/>
      <c r="AK50" s="167">
        <f>AJ50+AI50</f>
        <v>0</v>
      </c>
    </row>
    <row r="51" spans="1:38" ht="66" hidden="1" customHeight="1" x14ac:dyDescent="0.2">
      <c r="A51" s="130" t="s">
        <v>93</v>
      </c>
      <c r="B51" s="106"/>
      <c r="C51" s="94"/>
      <c r="D51" s="94"/>
      <c r="E51" s="94">
        <f>E52+E57</f>
        <v>0</v>
      </c>
      <c r="F51" s="94">
        <f>F52+F57</f>
        <v>168182</v>
      </c>
      <c r="G51" s="168">
        <f>F51+E51</f>
        <v>168182</v>
      </c>
      <c r="H51" s="107"/>
      <c r="I51" s="94"/>
      <c r="J51" s="94"/>
      <c r="K51" s="94">
        <f>K52+K57</f>
        <v>0</v>
      </c>
      <c r="L51" s="94">
        <f>L52+L57</f>
        <v>0</v>
      </c>
      <c r="M51" s="168"/>
      <c r="N51" s="107"/>
      <c r="O51" s="94"/>
      <c r="P51" s="94"/>
      <c r="Q51" s="94">
        <f>Q52+Q57</f>
        <v>0</v>
      </c>
      <c r="R51" s="94">
        <f>R52+R57</f>
        <v>81818</v>
      </c>
      <c r="S51" s="168"/>
      <c r="T51" s="107"/>
      <c r="U51" s="94"/>
      <c r="V51" s="94"/>
      <c r="W51" s="94">
        <f>W52+W57</f>
        <v>0</v>
      </c>
      <c r="X51" s="94">
        <f>X52+X57</f>
        <v>81818</v>
      </c>
      <c r="Y51" s="168"/>
      <c r="Z51" s="107"/>
      <c r="AA51" s="94"/>
      <c r="AB51" s="94"/>
      <c r="AC51" s="94">
        <f>AC52+AC57</f>
        <v>0</v>
      </c>
      <c r="AD51" s="94">
        <f>AD52+AD57</f>
        <v>59090</v>
      </c>
      <c r="AE51" s="168"/>
      <c r="AF51" s="107"/>
      <c r="AG51" s="94"/>
      <c r="AH51" s="94"/>
      <c r="AI51" s="94">
        <f>AI52+AI57</f>
        <v>0</v>
      </c>
      <c r="AJ51" s="94">
        <f>AJ52+AJ57</f>
        <v>27273</v>
      </c>
      <c r="AK51" s="168"/>
    </row>
    <row r="52" spans="1:38" ht="44.25" hidden="1" customHeight="1" x14ac:dyDescent="0.2">
      <c r="A52" s="128" t="s">
        <v>94</v>
      </c>
      <c r="B52" s="139"/>
      <c r="C52" s="150"/>
      <c r="D52" s="79"/>
      <c r="E52" s="79">
        <f>SUM(E53:E56)</f>
        <v>0</v>
      </c>
      <c r="F52" s="79">
        <f>SUM(F53:F56)</f>
        <v>168182</v>
      </c>
      <c r="G52" s="169">
        <f>E52+F52</f>
        <v>168182</v>
      </c>
      <c r="H52" s="161"/>
      <c r="I52" s="79"/>
      <c r="J52" s="79"/>
      <c r="K52" s="79">
        <f>SUM(K53:K56)</f>
        <v>0</v>
      </c>
      <c r="L52" s="79"/>
      <c r="M52" s="169">
        <f>K52+L52</f>
        <v>0</v>
      </c>
      <c r="N52" s="161"/>
      <c r="O52" s="80"/>
      <c r="P52" s="80"/>
      <c r="Q52" s="79">
        <f>SUM(Q53:Q56)</f>
        <v>0</v>
      </c>
      <c r="R52" s="79">
        <f>SUM(R53:R56)</f>
        <v>81818</v>
      </c>
      <c r="S52" s="169">
        <f>Q52+R52</f>
        <v>81818</v>
      </c>
      <c r="T52" s="161"/>
      <c r="U52" s="80"/>
      <c r="V52" s="80"/>
      <c r="W52" s="79">
        <f>SUM(W53:W56)</f>
        <v>0</v>
      </c>
      <c r="X52" s="79">
        <f>SUM(X53:X56)</f>
        <v>81818</v>
      </c>
      <c r="Y52" s="169">
        <f>W52+X52</f>
        <v>81818</v>
      </c>
      <c r="Z52" s="161"/>
      <c r="AA52" s="80"/>
      <c r="AB52" s="80"/>
      <c r="AC52" s="79">
        <f>SUM(AC53:AC56)</f>
        <v>0</v>
      </c>
      <c r="AD52" s="79">
        <f>SUM(AD53:AD56)</f>
        <v>59090</v>
      </c>
      <c r="AE52" s="169">
        <f>AC52+AD52</f>
        <v>59090</v>
      </c>
      <c r="AF52" s="161"/>
      <c r="AG52" s="80"/>
      <c r="AH52" s="80"/>
      <c r="AI52" s="79">
        <f>SUM(AI53:AI56)</f>
        <v>0</v>
      </c>
      <c r="AJ52" s="93">
        <f>SUM(AJ53:AJ56)</f>
        <v>27273</v>
      </c>
      <c r="AK52" s="169">
        <f>AI52+AJ52</f>
        <v>27273</v>
      </c>
    </row>
    <row r="53" spans="1:38" ht="60" hidden="1" customHeight="1" x14ac:dyDescent="0.2">
      <c r="A53" s="131" t="s">
        <v>69</v>
      </c>
      <c r="B53" s="91"/>
      <c r="C53" s="92"/>
      <c r="D53" s="89"/>
      <c r="E53" s="85">
        <f>K53+Q53+AC53+AI53</f>
        <v>0</v>
      </c>
      <c r="F53" s="90">
        <v>45455</v>
      </c>
      <c r="G53" s="172">
        <f>F53+E53</f>
        <v>45455</v>
      </c>
      <c r="H53" s="88"/>
      <c r="I53" s="90"/>
      <c r="J53" s="90"/>
      <c r="K53" s="90"/>
      <c r="L53" s="90"/>
      <c r="M53" s="172">
        <f>L53+K53</f>
        <v>0</v>
      </c>
      <c r="N53" s="88"/>
      <c r="O53" s="102"/>
      <c r="P53" s="102"/>
      <c r="Q53" s="84"/>
      <c r="R53" s="47">
        <v>22727</v>
      </c>
      <c r="S53" s="172">
        <f>R53+Q53</f>
        <v>22727</v>
      </c>
      <c r="T53" s="88"/>
      <c r="U53" s="87"/>
      <c r="V53" s="87"/>
      <c r="W53" s="90">
        <f t="shared" ref="W53" si="70">K53+Q53</f>
        <v>0</v>
      </c>
      <c r="X53" s="90">
        <f t="shared" ref="X53" si="71">L53+R53</f>
        <v>22727</v>
      </c>
      <c r="Y53" s="90">
        <f t="shared" ref="Y53" si="72">M53+S53</f>
        <v>22727</v>
      </c>
      <c r="Z53" s="88"/>
      <c r="AA53" s="87"/>
      <c r="AB53" s="87"/>
      <c r="AC53" s="64"/>
      <c r="AD53" s="64">
        <v>22727</v>
      </c>
      <c r="AE53" s="172">
        <f>AD53+AC53</f>
        <v>22727</v>
      </c>
      <c r="AF53" s="88"/>
      <c r="AG53" s="102"/>
      <c r="AH53" s="102"/>
      <c r="AI53" s="84"/>
      <c r="AJ53" s="47"/>
      <c r="AK53" s="172">
        <f>AJ53+AI53</f>
        <v>0</v>
      </c>
    </row>
    <row r="54" spans="1:38" ht="55.5" hidden="1" customHeight="1" x14ac:dyDescent="0.2">
      <c r="A54" s="132" t="s">
        <v>70</v>
      </c>
      <c r="B54" s="91"/>
      <c r="C54" s="92"/>
      <c r="D54" s="89"/>
      <c r="E54" s="85">
        <f>K54+Q54+AC54+AI54</f>
        <v>0</v>
      </c>
      <c r="F54" s="90">
        <v>63636</v>
      </c>
      <c r="G54" s="172">
        <f t="shared" ref="G54:G56" si="73">F54+E54</f>
        <v>63636</v>
      </c>
      <c r="H54" s="88"/>
      <c r="I54" s="90"/>
      <c r="J54" s="90"/>
      <c r="K54" s="90"/>
      <c r="L54" s="90"/>
      <c r="M54" s="172">
        <f t="shared" ref="M54:M56" si="74">L54+K54</f>
        <v>0</v>
      </c>
      <c r="N54" s="88"/>
      <c r="O54" s="102"/>
      <c r="P54" s="102"/>
      <c r="Q54" s="84"/>
      <c r="R54" s="47">
        <v>31818</v>
      </c>
      <c r="S54" s="172">
        <f t="shared" ref="S54:S56" si="75">R54+Q54</f>
        <v>31818</v>
      </c>
      <c r="T54" s="88"/>
      <c r="U54" s="87"/>
      <c r="V54" s="87"/>
      <c r="W54" s="90">
        <f t="shared" ref="W54:W56" si="76">K54+Q54</f>
        <v>0</v>
      </c>
      <c r="X54" s="90">
        <f t="shared" ref="X54:X56" si="77">L54+R54</f>
        <v>31818</v>
      </c>
      <c r="Y54" s="90">
        <f t="shared" ref="Y54:Y56" si="78">M54+S54</f>
        <v>31818</v>
      </c>
      <c r="Z54" s="88"/>
      <c r="AA54" s="87"/>
      <c r="AB54" s="87"/>
      <c r="AC54" s="64"/>
      <c r="AD54" s="64">
        <v>31818</v>
      </c>
      <c r="AE54" s="172">
        <f t="shared" ref="AE54:AE56" si="79">AD54+AC54</f>
        <v>31818</v>
      </c>
      <c r="AF54" s="88"/>
      <c r="AG54" s="102" t="s">
        <v>38</v>
      </c>
      <c r="AH54" s="102"/>
      <c r="AI54" s="84"/>
      <c r="AJ54" s="47"/>
      <c r="AK54" s="172">
        <f t="shared" ref="AK54:AK56" si="80">AJ54+AI54</f>
        <v>0</v>
      </c>
    </row>
    <row r="55" spans="1:38" ht="63" hidden="1" customHeight="1" x14ac:dyDescent="0.2">
      <c r="A55" s="131" t="s">
        <v>87</v>
      </c>
      <c r="B55" s="91"/>
      <c r="C55" s="92"/>
      <c r="D55" s="89"/>
      <c r="E55" s="85">
        <f>K55+Q55+AC55+AI55</f>
        <v>0</v>
      </c>
      <c r="F55" s="90">
        <v>27273</v>
      </c>
      <c r="G55" s="172">
        <f t="shared" si="73"/>
        <v>27273</v>
      </c>
      <c r="H55" s="88"/>
      <c r="I55" s="90"/>
      <c r="J55" s="90"/>
      <c r="K55" s="90"/>
      <c r="L55" s="90"/>
      <c r="M55" s="172">
        <f t="shared" si="74"/>
        <v>0</v>
      </c>
      <c r="N55" s="88"/>
      <c r="O55" s="102"/>
      <c r="P55" s="85"/>
      <c r="Q55" s="85"/>
      <c r="R55" s="90"/>
      <c r="S55" s="172">
        <f t="shared" si="75"/>
        <v>0</v>
      </c>
      <c r="T55" s="88"/>
      <c r="U55" s="87"/>
      <c r="V55" s="87"/>
      <c r="W55" s="90">
        <f t="shared" si="76"/>
        <v>0</v>
      </c>
      <c r="X55" s="90">
        <f t="shared" si="77"/>
        <v>0</v>
      </c>
      <c r="Y55" s="90">
        <f t="shared" si="78"/>
        <v>0</v>
      </c>
      <c r="Z55" s="88"/>
      <c r="AA55" s="87"/>
      <c r="AB55" s="87"/>
      <c r="AC55" s="64"/>
      <c r="AD55" s="64"/>
      <c r="AE55" s="172">
        <f t="shared" si="79"/>
        <v>0</v>
      </c>
      <c r="AF55" s="88"/>
      <c r="AG55" s="102"/>
      <c r="AH55" s="102"/>
      <c r="AI55" s="84"/>
      <c r="AJ55" s="47">
        <v>27273</v>
      </c>
      <c r="AK55" s="172">
        <f t="shared" si="80"/>
        <v>27273</v>
      </c>
    </row>
    <row r="56" spans="1:38" ht="46.5" hidden="1" customHeight="1" x14ac:dyDescent="0.2">
      <c r="A56" s="132" t="s">
        <v>86</v>
      </c>
      <c r="B56" s="91"/>
      <c r="C56" s="92"/>
      <c r="D56" s="89"/>
      <c r="E56" s="85">
        <f>K56+Q56+AC56+AI56</f>
        <v>0</v>
      </c>
      <c r="F56" s="90">
        <v>31818</v>
      </c>
      <c r="G56" s="172">
        <f t="shared" si="73"/>
        <v>31818</v>
      </c>
      <c r="H56" s="88"/>
      <c r="I56" s="90"/>
      <c r="J56" s="90"/>
      <c r="K56" s="90"/>
      <c r="L56" s="90"/>
      <c r="M56" s="172">
        <f t="shared" si="74"/>
        <v>0</v>
      </c>
      <c r="N56" s="88"/>
      <c r="O56" s="102"/>
      <c r="P56" s="102"/>
      <c r="Q56" s="84"/>
      <c r="R56" s="47">
        <v>27273</v>
      </c>
      <c r="S56" s="172">
        <f t="shared" si="75"/>
        <v>27273</v>
      </c>
      <c r="T56" s="88"/>
      <c r="U56" s="87"/>
      <c r="V56" s="87"/>
      <c r="W56" s="90">
        <f t="shared" si="76"/>
        <v>0</v>
      </c>
      <c r="X56" s="90">
        <f t="shared" si="77"/>
        <v>27273</v>
      </c>
      <c r="Y56" s="90">
        <f t="shared" si="78"/>
        <v>27273</v>
      </c>
      <c r="Z56" s="88"/>
      <c r="AA56" s="87"/>
      <c r="AB56" s="87"/>
      <c r="AC56" s="64"/>
      <c r="AD56" s="64">
        <v>4545</v>
      </c>
      <c r="AE56" s="172">
        <f t="shared" si="79"/>
        <v>4545</v>
      </c>
      <c r="AF56" s="88"/>
      <c r="AG56" s="102"/>
      <c r="AH56" s="102"/>
      <c r="AI56" s="84"/>
      <c r="AJ56" s="47"/>
      <c r="AK56" s="172">
        <f t="shared" si="80"/>
        <v>0</v>
      </c>
    </row>
    <row r="57" spans="1:38" s="82" customFormat="1" ht="79.5" hidden="1" customHeight="1" thickBot="1" x14ac:dyDescent="0.25">
      <c r="A57" s="128" t="s">
        <v>71</v>
      </c>
      <c r="B57" s="147"/>
      <c r="C57" s="233"/>
      <c r="D57" s="77"/>
      <c r="E57" s="217">
        <f>SUM(E58:E61)</f>
        <v>0</v>
      </c>
      <c r="F57" s="217">
        <f>SUM(F58:F61)</f>
        <v>0</v>
      </c>
      <c r="G57" s="171">
        <f>F57+E57</f>
        <v>0</v>
      </c>
      <c r="H57" s="159"/>
      <c r="I57" s="79"/>
      <c r="J57" s="79"/>
      <c r="K57" s="217">
        <f>SUM(K58:K61)</f>
        <v>0</v>
      </c>
      <c r="L57" s="217">
        <f>SUM(L58:L61)</f>
        <v>0</v>
      </c>
      <c r="M57" s="171">
        <f>L57+K57</f>
        <v>0</v>
      </c>
      <c r="N57" s="159"/>
      <c r="O57" s="81"/>
      <c r="P57" s="81"/>
      <c r="Q57" s="217">
        <f>SUM(Q58:Q61)</f>
        <v>0</v>
      </c>
      <c r="R57" s="93">
        <v>0</v>
      </c>
      <c r="S57" s="171">
        <f>R57+Q57</f>
        <v>0</v>
      </c>
      <c r="T57" s="159"/>
      <c r="U57" s="80"/>
      <c r="V57" s="80"/>
      <c r="W57" s="217">
        <f>SUM(W58:W61)</f>
        <v>0</v>
      </c>
      <c r="X57" s="217">
        <f>SUM(X58:X61)</f>
        <v>0</v>
      </c>
      <c r="Y57" s="171">
        <f>X57+W57</f>
        <v>0</v>
      </c>
      <c r="Z57" s="159"/>
      <c r="AA57" s="80"/>
      <c r="AB57" s="80"/>
      <c r="AC57" s="217">
        <f>SUM(AC58:AC61)</f>
        <v>0</v>
      </c>
      <c r="AD57" s="217">
        <f>SUM(AD58:AD61)</f>
        <v>0</v>
      </c>
      <c r="AE57" s="171">
        <f>AD57+AC57</f>
        <v>0</v>
      </c>
      <c r="AF57" s="159"/>
      <c r="AG57" s="81"/>
      <c r="AH57" s="81"/>
      <c r="AI57" s="217">
        <f>SUM(AI58:AI61)</f>
        <v>0</v>
      </c>
      <c r="AJ57" s="217">
        <f>SUM(AJ58:AJ61)</f>
        <v>0</v>
      </c>
      <c r="AK57" s="171">
        <f>AJ57+AI57</f>
        <v>0</v>
      </c>
    </row>
    <row r="58" spans="1:38" ht="42.75" hidden="1" customHeight="1" x14ac:dyDescent="0.2">
      <c r="A58" s="131" t="s">
        <v>72</v>
      </c>
      <c r="B58" s="91" t="s">
        <v>38</v>
      </c>
      <c r="C58" s="92"/>
      <c r="D58" s="26"/>
      <c r="E58" s="50">
        <f>K58+Q58+AC58+AI58</f>
        <v>0</v>
      </c>
      <c r="F58" s="34"/>
      <c r="G58" s="172">
        <f t="shared" ref="G58:G61" si="81">F58+E58</f>
        <v>0</v>
      </c>
      <c r="H58" s="88"/>
      <c r="I58" s="34"/>
      <c r="J58" s="34"/>
      <c r="K58" s="34"/>
      <c r="L58" s="90"/>
      <c r="M58" s="172">
        <f t="shared" ref="M58:M61" si="82">L58+K58</f>
        <v>0</v>
      </c>
      <c r="N58" s="88"/>
      <c r="O58" s="51"/>
      <c r="P58" s="51"/>
      <c r="Q58" s="63"/>
      <c r="R58" s="47"/>
      <c r="S58" s="172">
        <f t="shared" ref="S58:S61" si="83">R58+Q58</f>
        <v>0</v>
      </c>
      <c r="T58" s="88"/>
      <c r="U58" s="36"/>
      <c r="V58" s="36"/>
      <c r="W58" s="90">
        <f t="shared" ref="W58" si="84">K58+Q58</f>
        <v>0</v>
      </c>
      <c r="X58" s="90">
        <f t="shared" ref="X58" si="85">L58+R58</f>
        <v>0</v>
      </c>
      <c r="Y58" s="90">
        <f t="shared" ref="Y58" si="86">M58+S58</f>
        <v>0</v>
      </c>
      <c r="Z58" s="88"/>
      <c r="AA58" s="36"/>
      <c r="AB58" s="36"/>
      <c r="AC58" s="62"/>
      <c r="AD58" s="62"/>
      <c r="AE58" s="172">
        <f t="shared" ref="AE58:AE61" si="87">AD58+AC58</f>
        <v>0</v>
      </c>
      <c r="AF58" s="88"/>
      <c r="AG58" s="51"/>
      <c r="AH58" s="51"/>
      <c r="AI58" s="63"/>
      <c r="AJ58" s="47"/>
      <c r="AK58" s="172">
        <f t="shared" ref="AK58:AK61" si="88">AJ58+AI58</f>
        <v>0</v>
      </c>
    </row>
    <row r="59" spans="1:38" ht="39.75" hidden="1" customHeight="1" x14ac:dyDescent="0.2">
      <c r="A59" s="132" t="s">
        <v>73</v>
      </c>
      <c r="B59" s="91"/>
      <c r="C59" s="92"/>
      <c r="D59" s="26"/>
      <c r="E59" s="50">
        <f>K59+Q59+AC59+AI59</f>
        <v>0</v>
      </c>
      <c r="F59" s="90"/>
      <c r="G59" s="172">
        <f t="shared" si="81"/>
        <v>0</v>
      </c>
      <c r="H59" s="88"/>
      <c r="I59" s="34"/>
      <c r="J59" s="34"/>
      <c r="K59" s="34"/>
      <c r="L59" s="90"/>
      <c r="M59" s="172">
        <f t="shared" si="82"/>
        <v>0</v>
      </c>
      <c r="N59" s="88"/>
      <c r="O59" s="51"/>
      <c r="P59" s="51"/>
      <c r="Q59" s="63"/>
      <c r="R59" s="47"/>
      <c r="S59" s="172">
        <f t="shared" si="83"/>
        <v>0</v>
      </c>
      <c r="T59" s="88"/>
      <c r="U59" s="36"/>
      <c r="V59" s="36"/>
      <c r="W59" s="90">
        <f t="shared" ref="W59:W61" si="89">K59+Q59</f>
        <v>0</v>
      </c>
      <c r="X59" s="90">
        <f t="shared" ref="X59:X61" si="90">L59+R59</f>
        <v>0</v>
      </c>
      <c r="Y59" s="90">
        <f t="shared" ref="Y59:Y61" si="91">M59+S59</f>
        <v>0</v>
      </c>
      <c r="Z59" s="88"/>
      <c r="AA59" s="36"/>
      <c r="AB59" s="36"/>
      <c r="AC59" s="62"/>
      <c r="AD59" s="62"/>
      <c r="AE59" s="172">
        <f t="shared" si="87"/>
        <v>0</v>
      </c>
      <c r="AF59" s="88"/>
      <c r="AG59" s="51"/>
      <c r="AH59" s="51"/>
      <c r="AI59" s="63"/>
      <c r="AJ59" s="47"/>
      <c r="AK59" s="172">
        <f t="shared" si="88"/>
        <v>0</v>
      </c>
    </row>
    <row r="60" spans="1:38" ht="45.75" hidden="1" customHeight="1" x14ac:dyDescent="0.2">
      <c r="A60" s="131" t="s">
        <v>74</v>
      </c>
      <c r="B60" s="91"/>
      <c r="C60" s="92"/>
      <c r="D60" s="26"/>
      <c r="E60" s="50">
        <f>K60+Q60+AC60+AI60</f>
        <v>0</v>
      </c>
      <c r="F60" s="90">
        <v>0</v>
      </c>
      <c r="G60" s="172">
        <f>F60+E60</f>
        <v>0</v>
      </c>
      <c r="H60" s="88"/>
      <c r="I60" s="34" t="s">
        <v>38</v>
      </c>
      <c r="J60" s="34"/>
      <c r="K60" s="34"/>
      <c r="L60" s="90"/>
      <c r="M60" s="172">
        <f>L60+K60</f>
        <v>0</v>
      </c>
      <c r="N60" s="88"/>
      <c r="O60" s="51"/>
      <c r="P60" s="51"/>
      <c r="Q60" s="63"/>
      <c r="R60" s="47"/>
      <c r="S60" s="172">
        <f>R60+Q60</f>
        <v>0</v>
      </c>
      <c r="T60" s="88"/>
      <c r="U60" s="36"/>
      <c r="V60" s="36"/>
      <c r="W60" s="90">
        <f t="shared" si="89"/>
        <v>0</v>
      </c>
      <c r="X60" s="90">
        <f t="shared" si="90"/>
        <v>0</v>
      </c>
      <c r="Y60" s="90">
        <f t="shared" si="91"/>
        <v>0</v>
      </c>
      <c r="Z60" s="88"/>
      <c r="AA60" s="36"/>
      <c r="AB60" s="36"/>
      <c r="AC60" s="62"/>
      <c r="AD60" s="62"/>
      <c r="AE60" s="172">
        <f>AD60+AC60</f>
        <v>0</v>
      </c>
      <c r="AF60" s="88"/>
      <c r="AG60" s="51"/>
      <c r="AH60" s="51"/>
      <c r="AI60" s="63"/>
      <c r="AJ60" s="47"/>
      <c r="AK60" s="172">
        <f>AJ60+AI60</f>
        <v>0</v>
      </c>
    </row>
    <row r="61" spans="1:38" ht="56.25" hidden="1" customHeight="1" thickBot="1" x14ac:dyDescent="0.25">
      <c r="A61" s="132" t="s">
        <v>75</v>
      </c>
      <c r="B61" s="91"/>
      <c r="C61" s="92"/>
      <c r="D61" s="26"/>
      <c r="E61" s="50">
        <f>K61+Q61+AC61+AI61</f>
        <v>0</v>
      </c>
      <c r="F61" s="90"/>
      <c r="G61" s="172">
        <f t="shared" si="81"/>
        <v>0</v>
      </c>
      <c r="H61" s="88"/>
      <c r="I61" s="34"/>
      <c r="J61" s="34"/>
      <c r="K61" s="34"/>
      <c r="L61" s="90"/>
      <c r="M61" s="172">
        <f t="shared" si="82"/>
        <v>0</v>
      </c>
      <c r="N61" s="88"/>
      <c r="O61" s="51"/>
      <c r="P61" s="51"/>
      <c r="Q61" s="63"/>
      <c r="R61" s="47"/>
      <c r="S61" s="172">
        <f t="shared" si="83"/>
        <v>0</v>
      </c>
      <c r="T61" s="88"/>
      <c r="U61" s="36"/>
      <c r="V61" s="36"/>
      <c r="W61" s="90">
        <f t="shared" si="89"/>
        <v>0</v>
      </c>
      <c r="X61" s="90">
        <f t="shared" si="90"/>
        <v>0</v>
      </c>
      <c r="Y61" s="90">
        <f t="shared" si="91"/>
        <v>0</v>
      </c>
      <c r="Z61" s="88"/>
      <c r="AA61" s="36"/>
      <c r="AB61" s="36"/>
      <c r="AC61" s="62"/>
      <c r="AD61" s="62"/>
      <c r="AE61" s="172">
        <f t="shared" si="87"/>
        <v>0</v>
      </c>
      <c r="AF61" s="88"/>
      <c r="AG61" s="51"/>
      <c r="AH61" s="51"/>
      <c r="AI61" s="63"/>
      <c r="AJ61" s="47"/>
      <c r="AK61" s="172">
        <f t="shared" si="88"/>
        <v>0</v>
      </c>
    </row>
    <row r="62" spans="1:38" ht="16.5" customHeight="1" thickBot="1" x14ac:dyDescent="0.25">
      <c r="A62" s="7" t="s">
        <v>9</v>
      </c>
      <c r="B62" s="133"/>
      <c r="C62" s="115"/>
      <c r="D62" s="134"/>
      <c r="E62" s="115">
        <f>E13+E14+E15+E16+E17</f>
        <v>888952</v>
      </c>
      <c r="F62" s="115">
        <f>F13+F14+F15+F16+F17</f>
        <v>841326</v>
      </c>
      <c r="G62" s="173">
        <f>F62+E62</f>
        <v>1730278</v>
      </c>
      <c r="H62" s="152"/>
      <c r="I62" s="115"/>
      <c r="J62" s="134"/>
      <c r="K62" s="115">
        <f>K13+K14+K15+K16+K17</f>
        <v>0</v>
      </c>
      <c r="L62" s="115">
        <f>L13+L14+L15+L16+L17</f>
        <v>7288</v>
      </c>
      <c r="M62" s="173">
        <f>L62+K62</f>
        <v>7288</v>
      </c>
      <c r="N62" s="116"/>
      <c r="O62" s="68"/>
      <c r="P62" s="112"/>
      <c r="Q62" s="68">
        <f>Q13+Q14+Q15+Q16+Q17</f>
        <v>242270</v>
      </c>
      <c r="R62" s="68">
        <f>R13+R14+R15+R16+R17</f>
        <v>303280</v>
      </c>
      <c r="S62" s="173">
        <f>R62+Q62</f>
        <v>545550</v>
      </c>
      <c r="T62" s="116"/>
      <c r="U62" s="68"/>
      <c r="V62" s="112"/>
      <c r="W62" s="68">
        <f>W13+W14+W15+W16+W17</f>
        <v>242270</v>
      </c>
      <c r="X62" s="68">
        <f>X13+X14+X15+X16+X17</f>
        <v>310568</v>
      </c>
      <c r="Y62" s="173">
        <f>X62+W62</f>
        <v>552838</v>
      </c>
      <c r="Z62" s="116"/>
      <c r="AA62" s="68"/>
      <c r="AB62" s="112"/>
      <c r="AC62" s="113"/>
      <c r="AD62" s="68">
        <f>AD13+AD14+AD15+AD16+AD17</f>
        <v>224393</v>
      </c>
      <c r="AE62" s="191"/>
      <c r="AF62" s="116"/>
      <c r="AG62" s="68"/>
      <c r="AH62" s="112"/>
      <c r="AI62" s="68"/>
      <c r="AJ62" s="68">
        <f>AJ13+AJ14+AJ15+AJ16+AJ17</f>
        <v>270001</v>
      </c>
      <c r="AK62" s="183"/>
      <c r="AL62" s="46"/>
    </row>
    <row r="63" spans="1:38" ht="30" customHeight="1" thickBot="1" x14ac:dyDescent="0.25">
      <c r="A63" s="12" t="s">
        <v>24</v>
      </c>
      <c r="B63" s="101"/>
      <c r="C63" s="36"/>
      <c r="D63" s="36"/>
      <c r="E63" s="36">
        <f>ROUND(E62*0.07,0)</f>
        <v>62227</v>
      </c>
      <c r="F63" s="36">
        <f>ROUND(F62*0.07,0)</f>
        <v>58893</v>
      </c>
      <c r="G63" s="174">
        <f>F63+E63</f>
        <v>121120</v>
      </c>
      <c r="H63" s="162"/>
      <c r="I63" s="36"/>
      <c r="J63" s="36"/>
      <c r="K63" s="36">
        <f>ROUND(K62*0.07,0)</f>
        <v>0</v>
      </c>
      <c r="L63" s="36">
        <f>ROUND(L62*0.07,0)</f>
        <v>510</v>
      </c>
      <c r="M63" s="174">
        <f>L63+K63</f>
        <v>510</v>
      </c>
      <c r="N63" s="162"/>
      <c r="O63" s="36"/>
      <c r="P63" s="36"/>
      <c r="Q63" s="36">
        <f>ROUND(Q62*0.07,0)</f>
        <v>16959</v>
      </c>
      <c r="R63" s="36">
        <f>ROUND(R62*0.07,0)</f>
        <v>21230</v>
      </c>
      <c r="S63" s="174">
        <f>R63+Q63</f>
        <v>38189</v>
      </c>
      <c r="T63" s="162"/>
      <c r="U63" s="36"/>
      <c r="V63" s="36"/>
      <c r="W63" s="34">
        <f t="shared" ref="W63" si="92">K63+Q63</f>
        <v>16959</v>
      </c>
      <c r="X63" s="34">
        <f t="shared" ref="X63" si="93">L63+R63</f>
        <v>21740</v>
      </c>
      <c r="Y63" s="174">
        <f>X63+W63</f>
        <v>38699</v>
      </c>
      <c r="Z63" s="162"/>
      <c r="AA63" s="36"/>
      <c r="AB63" s="36"/>
      <c r="AC63" s="114"/>
      <c r="AD63" s="36">
        <f>ROUND(AD62*0.07,0)</f>
        <v>15708</v>
      </c>
      <c r="AE63" s="187"/>
      <c r="AF63" s="162"/>
      <c r="AG63" s="36"/>
      <c r="AH63" s="36"/>
      <c r="AI63" s="36"/>
      <c r="AJ63" s="35">
        <f>ROUND(AJ62*0.07,0)</f>
        <v>18900</v>
      </c>
      <c r="AK63" s="187"/>
    </row>
    <row r="64" spans="1:38" ht="25.5" customHeight="1" thickBot="1" x14ac:dyDescent="0.25">
      <c r="A64" s="7" t="s">
        <v>27</v>
      </c>
      <c r="B64" s="117"/>
      <c r="C64" s="67"/>
      <c r="D64" s="69"/>
      <c r="E64" s="67">
        <f>E63+E62</f>
        <v>951179</v>
      </c>
      <c r="F64" s="67">
        <f>F63+F62</f>
        <v>900219</v>
      </c>
      <c r="G64" s="175">
        <f>F64+E64</f>
        <v>1851398</v>
      </c>
      <c r="H64" s="118"/>
      <c r="I64" s="67"/>
      <c r="J64" s="69"/>
      <c r="K64" s="211">
        <f>SUM(K62:K63)</f>
        <v>0</v>
      </c>
      <c r="L64" s="211">
        <f>SUM(L62:L63)</f>
        <v>7798</v>
      </c>
      <c r="M64" s="175">
        <f>L64+K64</f>
        <v>7798</v>
      </c>
      <c r="N64" s="118"/>
      <c r="O64" s="67"/>
      <c r="P64" s="69"/>
      <c r="Q64" s="67">
        <f>Q62+Q63</f>
        <v>259229</v>
      </c>
      <c r="R64" s="211">
        <f>SUM(R62:R63)</f>
        <v>324510</v>
      </c>
      <c r="S64" s="175">
        <f>R64+Q64</f>
        <v>583739</v>
      </c>
      <c r="T64" s="118"/>
      <c r="U64" s="67"/>
      <c r="V64" s="69"/>
      <c r="W64" s="212">
        <f>SUM(W62:W63)</f>
        <v>259229</v>
      </c>
      <c r="X64" s="212">
        <f>SUM(X62:X63)</f>
        <v>332308</v>
      </c>
      <c r="Y64" s="175">
        <f>X64+W64</f>
        <v>591537</v>
      </c>
      <c r="Z64" s="118"/>
      <c r="AA64" s="67"/>
      <c r="AB64" s="69"/>
      <c r="AC64" s="40"/>
      <c r="AD64" s="212">
        <f>SUM(AD62:AD63)</f>
        <v>240101</v>
      </c>
      <c r="AE64" s="183"/>
      <c r="AF64" s="118"/>
      <c r="AG64" s="67"/>
      <c r="AH64" s="69"/>
      <c r="AI64" s="67"/>
      <c r="AJ64" s="211">
        <f>SUM(AJ62:AJ63)</f>
        <v>288901</v>
      </c>
      <c r="AK64" s="183"/>
    </row>
    <row r="65" spans="1:37" ht="30" customHeight="1" thickBot="1" x14ac:dyDescent="0.25">
      <c r="A65" s="12" t="s">
        <v>22</v>
      </c>
      <c r="B65" s="20"/>
      <c r="C65" s="5"/>
      <c r="D65" s="27"/>
      <c r="E65" s="57">
        <v>0</v>
      </c>
      <c r="F65" s="42">
        <v>0</v>
      </c>
      <c r="G65" s="176">
        <f>F65+E65</f>
        <v>0</v>
      </c>
      <c r="H65" s="6"/>
      <c r="I65" s="38"/>
      <c r="J65" s="39"/>
      <c r="K65" s="42">
        <v>0</v>
      </c>
      <c r="L65" s="42">
        <v>0</v>
      </c>
      <c r="M65" s="176">
        <f>L65+K65</f>
        <v>0</v>
      </c>
      <c r="N65" s="6"/>
      <c r="O65" s="53"/>
      <c r="P65" s="54"/>
      <c r="Q65" s="57">
        <v>0</v>
      </c>
      <c r="R65" s="42">
        <v>0</v>
      </c>
      <c r="S65" s="176">
        <f>R65+Q65</f>
        <v>0</v>
      </c>
      <c r="T65" s="6"/>
      <c r="U65" s="38"/>
      <c r="V65" s="39"/>
      <c r="W65" s="34">
        <f t="shared" ref="W65" si="94">K65+Q65</f>
        <v>0</v>
      </c>
      <c r="X65" s="34">
        <f t="shared" ref="X65" si="95">L65+R65</f>
        <v>0</v>
      </c>
      <c r="Y65" s="176">
        <f>X65+W65</f>
        <v>0</v>
      </c>
      <c r="Z65" s="6"/>
      <c r="AA65" s="38"/>
      <c r="AB65" s="39"/>
      <c r="AC65" s="42"/>
      <c r="AD65" s="42"/>
      <c r="AE65" s="192"/>
      <c r="AF65" s="6"/>
      <c r="AG65" s="53"/>
      <c r="AH65" s="54"/>
      <c r="AI65" s="57"/>
      <c r="AJ65" s="42"/>
      <c r="AK65" s="165"/>
    </row>
    <row r="66" spans="1:37" ht="16.5" customHeight="1" thickBot="1" x14ac:dyDescent="0.25">
      <c r="A66" s="7" t="s">
        <v>23</v>
      </c>
      <c r="B66" s="21"/>
      <c r="C66" s="1"/>
      <c r="D66" s="28"/>
      <c r="E66" s="55">
        <f>E65+E64</f>
        <v>951179</v>
      </c>
      <c r="F66" s="55">
        <f>F65+F64</f>
        <v>900219</v>
      </c>
      <c r="G66" s="177">
        <f>F66+E66</f>
        <v>1851398</v>
      </c>
      <c r="H66" s="1"/>
      <c r="I66" s="40"/>
      <c r="J66" s="41"/>
      <c r="K66" s="55">
        <f>K65+K64</f>
        <v>0</v>
      </c>
      <c r="L66" s="55">
        <f>L65+L64</f>
        <v>7798</v>
      </c>
      <c r="M66" s="177">
        <f>L66+K66</f>
        <v>7798</v>
      </c>
      <c r="N66" s="1"/>
      <c r="O66" s="55"/>
      <c r="P66" s="56"/>
      <c r="Q66" s="55">
        <f>Q65+Q64</f>
        <v>259229</v>
      </c>
      <c r="R66" s="55">
        <f>R65+R64</f>
        <v>324510</v>
      </c>
      <c r="S66" s="177">
        <f>R66+Q66</f>
        <v>583739</v>
      </c>
      <c r="T66" s="1"/>
      <c r="U66" s="40"/>
      <c r="V66" s="41"/>
      <c r="W66" s="55">
        <f>W65+W64</f>
        <v>259229</v>
      </c>
      <c r="X66" s="55">
        <f>X65+X64</f>
        <v>332308</v>
      </c>
      <c r="Y66" s="177">
        <f>X66+W66</f>
        <v>591537</v>
      </c>
      <c r="Z66" s="1"/>
      <c r="AA66" s="40"/>
      <c r="AB66" s="41"/>
      <c r="AC66" s="40"/>
      <c r="AD66" s="40"/>
      <c r="AE66" s="193"/>
      <c r="AF66" s="1"/>
      <c r="AG66" s="55"/>
      <c r="AH66" s="56"/>
      <c r="AI66" s="55"/>
      <c r="AJ66" s="40"/>
      <c r="AK66" s="166"/>
    </row>
    <row r="67" spans="1:37" ht="29.25" thickBot="1" x14ac:dyDescent="0.25">
      <c r="A67" s="11" t="s">
        <v>16</v>
      </c>
      <c r="B67" s="22"/>
      <c r="C67" s="8"/>
      <c r="D67" s="29"/>
      <c r="E67" s="59"/>
      <c r="F67" s="44"/>
      <c r="G67" s="178"/>
      <c r="H67" s="9"/>
      <c r="I67" s="43"/>
      <c r="J67" s="44"/>
      <c r="K67" s="44"/>
      <c r="L67" s="44"/>
      <c r="M67" s="178"/>
      <c r="N67" s="9"/>
      <c r="O67" s="58"/>
      <c r="P67" s="59"/>
      <c r="Q67" s="59"/>
      <c r="R67" s="44"/>
      <c r="S67" s="178"/>
      <c r="T67" s="9"/>
      <c r="U67" s="43"/>
      <c r="V67" s="44"/>
      <c r="W67" s="34">
        <f t="shared" ref="W67" si="96">K67+Q67</f>
        <v>0</v>
      </c>
      <c r="X67" s="34">
        <f t="shared" ref="X67" si="97">L67+R67</f>
        <v>0</v>
      </c>
      <c r="Y67" s="178"/>
      <c r="Z67" s="9"/>
      <c r="AA67" s="43"/>
      <c r="AB67" s="44"/>
      <c r="AC67" s="44"/>
      <c r="AD67" s="43"/>
      <c r="AE67" s="194"/>
      <c r="AF67" s="9"/>
      <c r="AG67" s="58"/>
      <c r="AH67" s="59"/>
      <c r="AI67" s="59"/>
      <c r="AJ67" s="43"/>
      <c r="AK67" s="197"/>
    </row>
    <row r="68" spans="1:37" ht="16.5" customHeight="1" thickBot="1" x14ac:dyDescent="0.25">
      <c r="A68" s="7" t="s">
        <v>8</v>
      </c>
      <c r="B68" s="21"/>
      <c r="C68" s="1"/>
      <c r="D68" s="28"/>
      <c r="E68" s="55">
        <f>E67+E66</f>
        <v>951179</v>
      </c>
      <c r="F68" s="55">
        <f>F67+F66</f>
        <v>900219</v>
      </c>
      <c r="G68" s="66">
        <f>F68+E68</f>
        <v>1851398</v>
      </c>
      <c r="H68" s="1"/>
      <c r="I68" s="40"/>
      <c r="J68" s="41"/>
      <c r="K68" s="55">
        <f>K67+K66</f>
        <v>0</v>
      </c>
      <c r="L68" s="55">
        <f>L67+L66</f>
        <v>7798</v>
      </c>
      <c r="M68" s="66">
        <f>L68+K68</f>
        <v>7798</v>
      </c>
      <c r="N68" s="1"/>
      <c r="O68" s="55"/>
      <c r="P68" s="56"/>
      <c r="Q68" s="55">
        <f>Q67+Q66</f>
        <v>259229</v>
      </c>
      <c r="R68" s="55">
        <f>R67+R66</f>
        <v>324510</v>
      </c>
      <c r="S68" s="66">
        <f>R68+Q68</f>
        <v>583739</v>
      </c>
      <c r="T68" s="1"/>
      <c r="U68" s="40"/>
      <c r="V68" s="41"/>
      <c r="W68" s="55">
        <f>W67+W66</f>
        <v>259229</v>
      </c>
      <c r="X68" s="55">
        <f>X67+X66</f>
        <v>332308</v>
      </c>
      <c r="Y68" s="66">
        <f>X68+W68</f>
        <v>591537</v>
      </c>
      <c r="Z68" s="1"/>
      <c r="AA68" s="40"/>
      <c r="AB68" s="41"/>
      <c r="AC68" s="40"/>
      <c r="AD68" s="40"/>
      <c r="AE68" s="195"/>
      <c r="AF68" s="1"/>
      <c r="AG68" s="55"/>
      <c r="AH68" s="56"/>
      <c r="AI68" s="55"/>
      <c r="AJ68" s="40"/>
      <c r="AK68" s="154"/>
    </row>
    <row r="70" spans="1:37" ht="66.75" customHeight="1" x14ac:dyDescent="0.2">
      <c r="A70" s="241" t="s">
        <v>25</v>
      </c>
      <c r="B70" s="241"/>
      <c r="C70" s="241"/>
      <c r="D70" s="241"/>
      <c r="E70" s="241"/>
      <c r="F70" s="241"/>
      <c r="G70" s="241"/>
      <c r="H70" s="241"/>
      <c r="I70" s="241"/>
      <c r="J70" s="241"/>
      <c r="K70" s="241"/>
      <c r="L70" s="241"/>
      <c r="M70" s="241"/>
    </row>
    <row r="71" spans="1:37" ht="18" customHeight="1" x14ac:dyDescent="0.2">
      <c r="A71" s="237" t="s">
        <v>17</v>
      </c>
      <c r="B71" s="237"/>
      <c r="C71" s="237"/>
      <c r="D71" s="237"/>
      <c r="E71" s="237"/>
      <c r="F71" s="237"/>
      <c r="G71" s="237"/>
      <c r="H71" s="237"/>
      <c r="I71" s="237"/>
      <c r="J71" s="237"/>
      <c r="K71" s="237"/>
      <c r="L71" s="237"/>
      <c r="M71" s="237"/>
    </row>
    <row r="72" spans="1:37" ht="33.75" customHeight="1" x14ac:dyDescent="0.2">
      <c r="A72" s="237" t="s">
        <v>30</v>
      </c>
      <c r="B72" s="237"/>
      <c r="C72" s="237"/>
      <c r="D72" s="237"/>
      <c r="E72" s="237"/>
      <c r="F72" s="237"/>
      <c r="G72" s="237"/>
      <c r="H72" s="237"/>
      <c r="I72" s="237"/>
      <c r="J72" s="237"/>
      <c r="K72" s="237"/>
      <c r="L72" s="237"/>
      <c r="M72" s="237"/>
    </row>
    <row r="73" spans="1:37" ht="23.25" customHeight="1" x14ac:dyDescent="0.2">
      <c r="A73" s="237" t="s">
        <v>28</v>
      </c>
      <c r="B73" s="237"/>
      <c r="C73" s="237"/>
      <c r="D73" s="237"/>
      <c r="E73" s="237"/>
      <c r="F73" s="237"/>
      <c r="G73" s="237"/>
      <c r="H73" s="237"/>
      <c r="I73" s="237"/>
      <c r="J73" s="237"/>
      <c r="K73" s="237"/>
      <c r="L73" s="237"/>
      <c r="M73" s="237"/>
    </row>
    <row r="74" spans="1:37" ht="90" customHeight="1" x14ac:dyDescent="0.2">
      <c r="A74" s="238" t="s">
        <v>34</v>
      </c>
      <c r="B74" s="238"/>
      <c r="C74" s="238"/>
      <c r="D74" s="238"/>
      <c r="E74" s="238"/>
      <c r="F74" s="238"/>
      <c r="G74" s="238"/>
      <c r="H74" s="238"/>
      <c r="I74" s="238"/>
      <c r="J74" s="238"/>
      <c r="K74" s="238"/>
      <c r="L74" s="238"/>
      <c r="M74" s="238"/>
      <c r="V74" s="70" t="s">
        <v>38</v>
      </c>
      <c r="AB74" s="70" t="s">
        <v>38</v>
      </c>
    </row>
    <row r="75" spans="1:37" ht="36.75" customHeight="1" x14ac:dyDescent="0.2">
      <c r="A75" s="237" t="s">
        <v>10</v>
      </c>
      <c r="B75" s="237"/>
      <c r="C75" s="237"/>
      <c r="D75" s="237"/>
      <c r="E75" s="237"/>
      <c r="F75" s="237"/>
      <c r="G75" s="237"/>
      <c r="H75" s="237"/>
      <c r="I75" s="237"/>
      <c r="J75" s="237"/>
      <c r="K75" s="237"/>
      <c r="L75" s="237"/>
      <c r="M75" s="237"/>
    </row>
    <row r="76" spans="1:37" x14ac:dyDescent="0.2">
      <c r="A76" s="237" t="s">
        <v>18</v>
      </c>
      <c r="B76" s="237"/>
      <c r="C76" s="237"/>
      <c r="D76" s="237"/>
      <c r="E76" s="237"/>
      <c r="F76" s="237"/>
      <c r="G76" s="237"/>
      <c r="H76" s="237"/>
      <c r="I76" s="237"/>
      <c r="J76" s="237"/>
      <c r="K76" s="237"/>
      <c r="L76" s="237"/>
      <c r="M76" s="237"/>
    </row>
    <row r="77" spans="1:37" ht="18" customHeight="1" x14ac:dyDescent="0.2">
      <c r="A77" s="237" t="s">
        <v>19</v>
      </c>
      <c r="B77" s="237"/>
      <c r="C77" s="237"/>
      <c r="D77" s="237"/>
      <c r="E77" s="237"/>
      <c r="F77" s="237"/>
      <c r="G77" s="237"/>
      <c r="H77" s="237"/>
      <c r="I77" s="237"/>
      <c r="J77" s="237"/>
      <c r="K77" s="237"/>
      <c r="L77" s="237"/>
      <c r="M77" s="237"/>
    </row>
    <row r="78" spans="1:37" x14ac:dyDescent="0.2">
      <c r="A78" s="240" t="s">
        <v>11</v>
      </c>
      <c r="B78" s="240"/>
      <c r="C78" s="240"/>
      <c r="D78" s="240"/>
      <c r="E78" s="240"/>
      <c r="F78" s="240"/>
      <c r="G78" s="240"/>
      <c r="H78" s="240"/>
      <c r="I78" s="240"/>
      <c r="J78" s="240"/>
      <c r="K78" s="240"/>
      <c r="L78" s="240"/>
      <c r="M78" s="240"/>
    </row>
    <row r="79" spans="1:37" ht="20.25" customHeight="1" x14ac:dyDescent="0.2">
      <c r="A79" s="240" t="s">
        <v>12</v>
      </c>
      <c r="B79" s="240"/>
      <c r="C79" s="240"/>
      <c r="D79" s="240"/>
      <c r="E79" s="240"/>
      <c r="F79" s="240"/>
      <c r="G79" s="240"/>
      <c r="H79" s="240"/>
      <c r="I79" s="240"/>
      <c r="J79" s="240"/>
      <c r="K79" s="240"/>
      <c r="L79" s="240"/>
      <c r="M79" s="240"/>
    </row>
    <row r="80" spans="1:37" ht="57" customHeight="1" x14ac:dyDescent="0.2">
      <c r="A80" s="238" t="s">
        <v>26</v>
      </c>
      <c r="B80" s="238"/>
      <c r="C80" s="238"/>
      <c r="D80" s="238"/>
      <c r="E80" s="238"/>
      <c r="F80" s="238"/>
      <c r="G80" s="238"/>
      <c r="H80" s="238"/>
      <c r="I80" s="238"/>
      <c r="J80" s="238"/>
      <c r="K80" s="238"/>
      <c r="L80" s="238"/>
      <c r="M80" s="238"/>
    </row>
    <row r="81" spans="1:37" ht="39.75" customHeight="1" x14ac:dyDescent="0.2">
      <c r="A81" s="238" t="s">
        <v>35</v>
      </c>
      <c r="B81" s="238"/>
      <c r="C81" s="238"/>
      <c r="D81" s="238"/>
      <c r="E81" s="238"/>
      <c r="F81" s="238"/>
      <c r="G81" s="238"/>
      <c r="H81" s="238"/>
      <c r="I81" s="238"/>
      <c r="J81" s="238"/>
      <c r="K81" s="238"/>
      <c r="L81" s="238"/>
      <c r="M81" s="238"/>
    </row>
    <row r="82" spans="1:37" ht="48" customHeight="1" x14ac:dyDescent="0.2">
      <c r="A82" s="238" t="s">
        <v>31</v>
      </c>
      <c r="B82" s="238"/>
      <c r="C82" s="238"/>
      <c r="D82" s="238"/>
      <c r="E82" s="238"/>
      <c r="F82" s="238"/>
      <c r="G82" s="238"/>
      <c r="H82" s="238"/>
      <c r="I82" s="238"/>
      <c r="J82" s="238"/>
      <c r="K82" s="238"/>
      <c r="L82" s="238"/>
      <c r="M82" s="238"/>
    </row>
    <row r="83" spans="1:37" ht="67.5" customHeight="1" x14ac:dyDescent="0.2">
      <c r="A83" s="238" t="s">
        <v>29</v>
      </c>
      <c r="B83" s="238"/>
      <c r="C83" s="238"/>
      <c r="D83" s="238"/>
      <c r="E83" s="238"/>
      <c r="F83" s="238"/>
      <c r="G83" s="238"/>
      <c r="H83" s="238"/>
      <c r="I83" s="238"/>
      <c r="J83" s="238"/>
      <c r="K83" s="238"/>
      <c r="L83" s="238"/>
      <c r="M83" s="238"/>
    </row>
    <row r="84" spans="1:37" ht="25.5" customHeight="1" x14ac:dyDescent="0.2">
      <c r="A84" s="239" t="s">
        <v>20</v>
      </c>
      <c r="B84" s="239"/>
      <c r="C84" s="239"/>
      <c r="D84" s="239"/>
      <c r="E84" s="239"/>
      <c r="F84" s="239"/>
      <c r="G84" s="239"/>
      <c r="H84" s="239"/>
      <c r="I84" s="239"/>
      <c r="J84" s="239"/>
      <c r="K84" s="239"/>
      <c r="L84" s="239"/>
      <c r="M84" s="239"/>
    </row>
    <row r="94" spans="1:37" x14ac:dyDescent="0.2">
      <c r="C94" s="3"/>
      <c r="D94" s="30"/>
      <c r="E94" s="61"/>
      <c r="F94" s="45"/>
      <c r="G94" s="61"/>
      <c r="H94" s="3"/>
      <c r="I94" s="45"/>
      <c r="J94" s="45"/>
      <c r="K94" s="45"/>
      <c r="L94" s="45"/>
      <c r="M94" s="45"/>
      <c r="N94" s="3"/>
      <c r="O94" s="61"/>
      <c r="P94" s="61"/>
      <c r="Q94" s="61"/>
      <c r="R94" s="45"/>
      <c r="S94" s="61"/>
      <c r="T94" s="236"/>
      <c r="U94" s="45"/>
      <c r="V94" s="45"/>
      <c r="W94" s="45"/>
      <c r="X94" s="45"/>
      <c r="Y94" s="236"/>
      <c r="Z94" s="3"/>
      <c r="AA94" s="45"/>
      <c r="AB94" s="45"/>
      <c r="AC94" s="45"/>
      <c r="AD94" s="45"/>
      <c r="AE94" s="3"/>
      <c r="AF94" s="71"/>
      <c r="AG94" s="61"/>
      <c r="AH94" s="61"/>
      <c r="AI94" s="61"/>
      <c r="AJ94" s="45"/>
      <c r="AK94" s="61"/>
    </row>
    <row r="95" spans="1:37" x14ac:dyDescent="0.2">
      <c r="C95" s="3"/>
      <c r="D95" s="30"/>
      <c r="E95" s="61"/>
      <c r="F95" s="45"/>
      <c r="G95" s="61"/>
      <c r="H95" s="3"/>
      <c r="I95" s="45"/>
      <c r="J95" s="45"/>
      <c r="K95" s="45"/>
      <c r="L95" s="45"/>
      <c r="M95" s="45"/>
      <c r="N95" s="3"/>
      <c r="O95" s="61"/>
      <c r="P95" s="61"/>
      <c r="Q95" s="61"/>
      <c r="R95" s="45"/>
      <c r="S95" s="61"/>
      <c r="T95" s="236"/>
      <c r="U95" s="45"/>
      <c r="V95" s="45"/>
      <c r="W95" s="45"/>
      <c r="X95" s="45"/>
      <c r="Y95" s="236"/>
      <c r="Z95" s="3"/>
      <c r="AA95" s="45"/>
      <c r="AB95" s="45"/>
      <c r="AC95" s="45"/>
      <c r="AD95" s="45"/>
      <c r="AE95" s="3"/>
      <c r="AF95" s="71"/>
      <c r="AG95" s="61"/>
      <c r="AH95" s="61"/>
      <c r="AI95" s="61"/>
      <c r="AJ95" s="45"/>
      <c r="AK95" s="61"/>
    </row>
    <row r="96" spans="1:37" x14ac:dyDescent="0.2">
      <c r="C96" s="3"/>
      <c r="D96" s="30"/>
      <c r="E96" s="61"/>
      <c r="F96" s="45"/>
      <c r="G96" s="61"/>
      <c r="H96" s="3"/>
      <c r="I96" s="45"/>
      <c r="J96" s="45"/>
      <c r="K96" s="45"/>
      <c r="L96" s="45"/>
      <c r="M96" s="45"/>
      <c r="N96" s="3"/>
      <c r="O96" s="61"/>
      <c r="P96" s="61"/>
      <c r="Q96" s="61"/>
      <c r="R96" s="45"/>
      <c r="S96" s="61"/>
      <c r="T96" s="236"/>
      <c r="U96" s="45"/>
      <c r="V96" s="45"/>
      <c r="W96" s="45"/>
      <c r="X96" s="45"/>
      <c r="Y96" s="236"/>
      <c r="Z96" s="3"/>
      <c r="AA96" s="45"/>
      <c r="AB96" s="45"/>
      <c r="AC96" s="45"/>
      <c r="AD96" s="45"/>
      <c r="AE96" s="3"/>
      <c r="AF96" s="71"/>
      <c r="AG96" s="61"/>
      <c r="AH96" s="61"/>
      <c r="AI96" s="61"/>
      <c r="AJ96" s="45"/>
      <c r="AK96" s="61"/>
    </row>
    <row r="97" spans="3:37" x14ac:dyDescent="0.2">
      <c r="C97" s="3"/>
      <c r="D97" s="30"/>
      <c r="E97" s="61"/>
      <c r="F97" s="45"/>
      <c r="G97" s="61"/>
      <c r="H97" s="3"/>
      <c r="I97" s="45"/>
      <c r="J97" s="45"/>
      <c r="K97" s="45"/>
      <c r="L97" s="45"/>
      <c r="M97" s="45"/>
      <c r="N97" s="3"/>
      <c r="O97" s="61"/>
      <c r="P97" s="61"/>
      <c r="Q97" s="61"/>
      <c r="R97" s="45"/>
      <c r="S97" s="61"/>
      <c r="T97" s="236"/>
      <c r="U97" s="45"/>
      <c r="V97" s="45"/>
      <c r="W97" s="45"/>
      <c r="X97" s="45"/>
      <c r="Y97" s="236"/>
      <c r="Z97" s="3"/>
      <c r="AA97" s="45"/>
      <c r="AB97" s="45"/>
      <c r="AC97" s="45"/>
      <c r="AD97" s="45"/>
      <c r="AE97" s="3"/>
      <c r="AF97" s="71"/>
      <c r="AG97" s="61"/>
      <c r="AH97" s="61"/>
      <c r="AI97" s="61"/>
      <c r="AJ97" s="45"/>
      <c r="AK97" s="61"/>
    </row>
    <row r="98" spans="3:37" x14ac:dyDescent="0.2">
      <c r="C98" s="3"/>
      <c r="D98" s="30"/>
      <c r="E98" s="61"/>
      <c r="F98" s="45"/>
      <c r="G98" s="61"/>
      <c r="H98" s="3"/>
      <c r="I98" s="45"/>
      <c r="J98" s="45"/>
      <c r="K98" s="45"/>
      <c r="L98" s="45"/>
      <c r="M98" s="45"/>
      <c r="N98" s="3"/>
      <c r="O98" s="61"/>
      <c r="P98" s="61"/>
      <c r="Q98" s="61"/>
      <c r="R98" s="45"/>
      <c r="S98" s="61"/>
      <c r="T98" s="236"/>
      <c r="U98" s="45"/>
      <c r="V98" s="45"/>
      <c r="W98" s="45"/>
      <c r="X98" s="45"/>
      <c r="Y98" s="236"/>
      <c r="Z98" s="3"/>
      <c r="AA98" s="45"/>
      <c r="AB98" s="45"/>
      <c r="AC98" s="45"/>
      <c r="AD98" s="45"/>
      <c r="AE98" s="3"/>
      <c r="AF98" s="71"/>
      <c r="AG98" s="61"/>
      <c r="AH98" s="61"/>
      <c r="AI98" s="61"/>
      <c r="AJ98" s="45"/>
      <c r="AK98" s="61"/>
    </row>
    <row r="99" spans="3:37" x14ac:dyDescent="0.2">
      <c r="C99" s="3"/>
      <c r="D99" s="30"/>
      <c r="E99" s="61"/>
      <c r="F99" s="45"/>
      <c r="G99" s="61"/>
      <c r="H99" s="3"/>
      <c r="I99" s="45"/>
      <c r="J99" s="45"/>
      <c r="K99" s="45"/>
      <c r="L99" s="45"/>
      <c r="M99" s="45"/>
      <c r="N99" s="3"/>
      <c r="O99" s="61"/>
      <c r="P99" s="61"/>
      <c r="Q99" s="61"/>
      <c r="R99" s="45"/>
      <c r="S99" s="61"/>
      <c r="T99" s="236"/>
      <c r="U99" s="45"/>
      <c r="V99" s="45"/>
      <c r="W99" s="45"/>
      <c r="X99" s="45"/>
      <c r="Y99" s="236"/>
      <c r="Z99" s="3"/>
      <c r="AA99" s="45"/>
      <c r="AB99" s="45"/>
      <c r="AC99" s="45"/>
      <c r="AD99" s="45"/>
      <c r="AE99" s="3"/>
      <c r="AF99" s="71"/>
      <c r="AG99" s="61"/>
      <c r="AH99" s="61"/>
      <c r="AI99" s="61"/>
      <c r="AJ99" s="45"/>
      <c r="AK99" s="61"/>
    </row>
    <row r="100" spans="3:37" x14ac:dyDescent="0.2">
      <c r="C100" s="3"/>
      <c r="D100" s="30"/>
      <c r="E100" s="61"/>
      <c r="F100" s="45"/>
      <c r="G100" s="61"/>
      <c r="H100" s="3"/>
      <c r="I100" s="45"/>
      <c r="J100" s="45"/>
      <c r="K100" s="45"/>
      <c r="L100" s="45"/>
      <c r="M100" s="45"/>
      <c r="N100" s="3"/>
      <c r="O100" s="61"/>
      <c r="P100" s="61"/>
      <c r="Q100" s="61"/>
      <c r="R100" s="45"/>
      <c r="S100" s="61"/>
      <c r="T100" s="236"/>
      <c r="U100" s="45"/>
      <c r="V100" s="45"/>
      <c r="W100" s="45"/>
      <c r="X100" s="45"/>
      <c r="Y100" s="236"/>
      <c r="Z100" s="3"/>
      <c r="AA100" s="45"/>
      <c r="AB100" s="45"/>
      <c r="AC100" s="45"/>
      <c r="AD100" s="45"/>
      <c r="AE100" s="3"/>
      <c r="AF100" s="71"/>
      <c r="AG100" s="61"/>
      <c r="AH100" s="61"/>
      <c r="AI100" s="61"/>
      <c r="AJ100" s="45"/>
      <c r="AK100" s="61"/>
    </row>
    <row r="101" spans="3:37" x14ac:dyDescent="0.2">
      <c r="C101" s="3"/>
      <c r="D101" s="30"/>
      <c r="E101" s="61"/>
      <c r="F101" s="45"/>
      <c r="G101" s="61"/>
      <c r="H101" s="3"/>
      <c r="I101" s="45"/>
      <c r="J101" s="45"/>
      <c r="K101" s="45"/>
      <c r="L101" s="45"/>
      <c r="M101" s="45"/>
      <c r="N101" s="3"/>
      <c r="O101" s="61"/>
      <c r="P101" s="61"/>
      <c r="Q101" s="61"/>
      <c r="R101" s="45"/>
      <c r="S101" s="61"/>
      <c r="T101" s="236"/>
      <c r="U101" s="45"/>
      <c r="V101" s="45"/>
      <c r="W101" s="45"/>
      <c r="X101" s="45"/>
      <c r="Y101" s="236"/>
      <c r="Z101" s="3"/>
      <c r="AA101" s="45"/>
      <c r="AB101" s="45"/>
      <c r="AC101" s="45"/>
      <c r="AD101" s="45"/>
      <c r="AE101" s="3"/>
      <c r="AF101" s="71"/>
      <c r="AG101" s="61"/>
      <c r="AH101" s="61"/>
      <c r="AI101" s="61"/>
      <c r="AJ101" s="45"/>
      <c r="AK101" s="61"/>
    </row>
    <row r="102" spans="3:37" x14ac:dyDescent="0.2">
      <c r="C102" s="3"/>
      <c r="D102" s="30"/>
      <c r="E102" s="61"/>
      <c r="F102" s="45"/>
      <c r="G102" s="61"/>
      <c r="H102" s="3"/>
      <c r="I102" s="45"/>
      <c r="J102" s="45"/>
      <c r="K102" s="45"/>
      <c r="L102" s="45"/>
      <c r="M102" s="45"/>
      <c r="N102" s="3"/>
      <c r="O102" s="61"/>
      <c r="P102" s="61"/>
      <c r="Q102" s="61"/>
      <c r="R102" s="45"/>
      <c r="S102" s="61"/>
      <c r="T102" s="236"/>
      <c r="U102" s="45"/>
      <c r="V102" s="45"/>
      <c r="W102" s="45"/>
      <c r="X102" s="45"/>
      <c r="Y102" s="236"/>
      <c r="Z102" s="3"/>
      <c r="AA102" s="45"/>
      <c r="AB102" s="45"/>
      <c r="AC102" s="45"/>
      <c r="AD102" s="45"/>
      <c r="AE102" s="3"/>
      <c r="AF102" s="71"/>
      <c r="AG102" s="61"/>
      <c r="AH102" s="61"/>
      <c r="AI102" s="61"/>
      <c r="AJ102" s="45"/>
      <c r="AK102" s="61"/>
    </row>
    <row r="103" spans="3:37" x14ac:dyDescent="0.2">
      <c r="C103" s="3"/>
      <c r="D103" s="30"/>
      <c r="E103" s="61"/>
      <c r="F103" s="45"/>
      <c r="G103" s="61"/>
      <c r="H103" s="3"/>
      <c r="I103" s="45"/>
      <c r="J103" s="45"/>
      <c r="K103" s="45"/>
      <c r="L103" s="45"/>
      <c r="M103" s="45"/>
      <c r="N103" s="3"/>
      <c r="O103" s="61"/>
      <c r="P103" s="61"/>
      <c r="Q103" s="61"/>
      <c r="R103" s="45"/>
      <c r="S103" s="61"/>
      <c r="T103" s="236"/>
      <c r="U103" s="45"/>
      <c r="V103" s="45"/>
      <c r="W103" s="45"/>
      <c r="X103" s="45"/>
      <c r="Y103" s="236"/>
      <c r="Z103" s="3"/>
      <c r="AA103" s="45"/>
      <c r="AB103" s="45"/>
      <c r="AC103" s="45"/>
      <c r="AD103" s="45"/>
      <c r="AE103" s="3"/>
      <c r="AF103" s="71"/>
      <c r="AG103" s="61"/>
      <c r="AH103" s="61"/>
      <c r="AI103" s="61"/>
      <c r="AJ103" s="45"/>
      <c r="AK103" s="61"/>
    </row>
    <row r="104" spans="3:37" x14ac:dyDescent="0.2">
      <c r="C104" s="3"/>
      <c r="D104" s="30"/>
      <c r="E104" s="61"/>
      <c r="F104" s="45"/>
      <c r="G104" s="61"/>
      <c r="H104" s="3"/>
      <c r="I104" s="45"/>
      <c r="J104" s="45"/>
      <c r="K104" s="45"/>
      <c r="L104" s="45"/>
      <c r="M104" s="45"/>
      <c r="N104" s="3"/>
      <c r="O104" s="61"/>
      <c r="P104" s="61"/>
      <c r="Q104" s="61"/>
      <c r="R104" s="45"/>
      <c r="S104" s="61"/>
      <c r="T104" s="236"/>
      <c r="U104" s="45"/>
      <c r="V104" s="45"/>
      <c r="W104" s="45"/>
      <c r="X104" s="45"/>
      <c r="Y104" s="236"/>
      <c r="Z104" s="3"/>
      <c r="AA104" s="45"/>
      <c r="AB104" s="45"/>
      <c r="AC104" s="45"/>
      <c r="AD104" s="45"/>
      <c r="AE104" s="3"/>
      <c r="AF104" s="71"/>
      <c r="AG104" s="61"/>
      <c r="AH104" s="61"/>
      <c r="AI104" s="61"/>
      <c r="AJ104" s="45"/>
      <c r="AK104" s="61"/>
    </row>
    <row r="105" spans="3:37" x14ac:dyDescent="0.2">
      <c r="C105" s="3"/>
      <c r="D105" s="30"/>
      <c r="E105" s="61"/>
      <c r="F105" s="45"/>
      <c r="G105" s="61"/>
      <c r="H105" s="3"/>
      <c r="I105" s="45"/>
      <c r="J105" s="45"/>
      <c r="K105" s="45"/>
      <c r="L105" s="45"/>
      <c r="M105" s="45"/>
      <c r="N105" s="3"/>
      <c r="O105" s="61"/>
      <c r="P105" s="61"/>
      <c r="Q105" s="61"/>
      <c r="R105" s="45"/>
      <c r="S105" s="61"/>
      <c r="T105" s="236"/>
      <c r="U105" s="45"/>
      <c r="V105" s="45"/>
      <c r="W105" s="45"/>
      <c r="X105" s="45"/>
      <c r="Y105" s="236"/>
      <c r="Z105" s="3"/>
      <c r="AA105" s="45"/>
      <c r="AB105" s="45"/>
      <c r="AC105" s="45"/>
      <c r="AD105" s="45"/>
      <c r="AE105" s="3"/>
      <c r="AF105" s="71"/>
      <c r="AG105" s="61"/>
      <c r="AH105" s="61"/>
      <c r="AI105" s="61"/>
      <c r="AJ105" s="45"/>
      <c r="AK105" s="61"/>
    </row>
    <row r="106" spans="3:37" x14ac:dyDescent="0.2">
      <c r="C106" s="3"/>
      <c r="D106" s="30"/>
      <c r="E106" s="61"/>
      <c r="F106" s="45"/>
      <c r="G106" s="61"/>
      <c r="H106" s="3"/>
      <c r="I106" s="45"/>
      <c r="J106" s="45"/>
      <c r="K106" s="45"/>
      <c r="L106" s="45"/>
      <c r="M106" s="45"/>
      <c r="N106" s="3"/>
      <c r="O106" s="61"/>
      <c r="P106" s="61"/>
      <c r="Q106" s="61"/>
      <c r="R106" s="45"/>
      <c r="S106" s="61"/>
      <c r="T106" s="236"/>
      <c r="U106" s="45"/>
      <c r="V106" s="45"/>
      <c r="W106" s="45"/>
      <c r="X106" s="45"/>
      <c r="Y106" s="236"/>
      <c r="Z106" s="3"/>
      <c r="AA106" s="45"/>
      <c r="AB106" s="45"/>
      <c r="AC106" s="45"/>
      <c r="AD106" s="45"/>
      <c r="AE106" s="3"/>
      <c r="AF106" s="71"/>
      <c r="AG106" s="61"/>
      <c r="AH106" s="61"/>
      <c r="AI106" s="61"/>
      <c r="AJ106" s="45"/>
      <c r="AK106" s="61"/>
    </row>
    <row r="107" spans="3:37" x14ac:dyDescent="0.2">
      <c r="C107" s="3"/>
      <c r="D107" s="30"/>
      <c r="E107" s="61"/>
      <c r="F107" s="45"/>
      <c r="G107" s="61"/>
      <c r="H107" s="3"/>
      <c r="I107" s="45"/>
      <c r="J107" s="45"/>
      <c r="K107" s="45"/>
      <c r="L107" s="45"/>
      <c r="M107" s="45"/>
      <c r="N107" s="3"/>
      <c r="O107" s="61"/>
      <c r="P107" s="61"/>
      <c r="Q107" s="61"/>
      <c r="R107" s="45"/>
      <c r="S107" s="61"/>
      <c r="T107" s="236"/>
      <c r="U107" s="45"/>
      <c r="V107" s="45"/>
      <c r="W107" s="45"/>
      <c r="X107" s="45"/>
      <c r="Y107" s="236"/>
      <c r="Z107" s="3"/>
      <c r="AA107" s="45"/>
      <c r="AB107" s="45"/>
      <c r="AC107" s="45"/>
      <c r="AD107" s="45"/>
      <c r="AE107" s="3"/>
      <c r="AF107" s="71"/>
      <c r="AG107" s="61"/>
      <c r="AH107" s="61"/>
      <c r="AI107" s="61"/>
      <c r="AJ107" s="45"/>
      <c r="AK107" s="61"/>
    </row>
    <row r="108" spans="3:37" x14ac:dyDescent="0.2">
      <c r="C108" s="3"/>
      <c r="D108" s="30"/>
      <c r="E108" s="61"/>
      <c r="F108" s="45"/>
      <c r="G108" s="61"/>
      <c r="H108" s="3"/>
      <c r="I108" s="45"/>
      <c r="J108" s="45"/>
      <c r="K108" s="45"/>
      <c r="L108" s="45"/>
      <c r="M108" s="45"/>
      <c r="N108" s="3"/>
      <c r="O108" s="61"/>
      <c r="P108" s="61"/>
      <c r="Q108" s="61"/>
      <c r="R108" s="45"/>
      <c r="S108" s="61"/>
      <c r="T108" s="236"/>
      <c r="U108" s="45"/>
      <c r="V108" s="45"/>
      <c r="W108" s="45"/>
      <c r="X108" s="45"/>
      <c r="Y108" s="236"/>
      <c r="Z108" s="3"/>
      <c r="AA108" s="45"/>
      <c r="AB108" s="45"/>
      <c r="AC108" s="45"/>
      <c r="AD108" s="45"/>
      <c r="AE108" s="3"/>
      <c r="AF108" s="71"/>
      <c r="AG108" s="61"/>
      <c r="AH108" s="61"/>
      <c r="AI108" s="61"/>
      <c r="AJ108" s="45"/>
      <c r="AK108" s="61"/>
    </row>
    <row r="109" spans="3:37" x14ac:dyDescent="0.2">
      <c r="C109" s="3"/>
      <c r="D109" s="30"/>
      <c r="E109" s="61"/>
      <c r="F109" s="45"/>
      <c r="G109" s="61"/>
      <c r="H109" s="3"/>
      <c r="I109" s="45"/>
      <c r="J109" s="45"/>
      <c r="K109" s="45"/>
      <c r="L109" s="45"/>
      <c r="M109" s="45"/>
      <c r="N109" s="3"/>
      <c r="O109" s="61"/>
      <c r="P109" s="61"/>
      <c r="Q109" s="61"/>
      <c r="R109" s="45"/>
      <c r="S109" s="61"/>
      <c r="T109" s="236"/>
      <c r="U109" s="45"/>
      <c r="V109" s="45"/>
      <c r="W109" s="45"/>
      <c r="X109" s="45"/>
      <c r="Y109" s="236"/>
      <c r="Z109" s="3"/>
      <c r="AA109" s="45"/>
      <c r="AB109" s="45"/>
      <c r="AC109" s="45"/>
      <c r="AD109" s="45"/>
      <c r="AE109" s="3"/>
      <c r="AF109" s="71"/>
      <c r="AG109" s="61"/>
      <c r="AH109" s="61"/>
      <c r="AI109" s="61"/>
      <c r="AJ109" s="45"/>
      <c r="AK109" s="61"/>
    </row>
    <row r="110" spans="3:37" x14ac:dyDescent="0.2">
      <c r="C110" s="3"/>
      <c r="D110" s="30"/>
      <c r="E110" s="61"/>
      <c r="F110" s="45"/>
      <c r="G110" s="61"/>
      <c r="H110" s="3"/>
      <c r="I110" s="45"/>
      <c r="J110" s="45"/>
      <c r="K110" s="45"/>
      <c r="L110" s="45"/>
      <c r="M110" s="45"/>
      <c r="N110" s="3"/>
      <c r="O110" s="61"/>
      <c r="P110" s="61"/>
      <c r="Q110" s="61"/>
      <c r="R110" s="45"/>
      <c r="S110" s="61"/>
      <c r="T110" s="236"/>
      <c r="U110" s="45"/>
      <c r="V110" s="45"/>
      <c r="W110" s="45"/>
      <c r="X110" s="45"/>
      <c r="Y110" s="236"/>
      <c r="Z110" s="3"/>
      <c r="AA110" s="45"/>
      <c r="AB110" s="45"/>
      <c r="AC110" s="45"/>
      <c r="AD110" s="45"/>
      <c r="AE110" s="3"/>
      <c r="AF110" s="71"/>
      <c r="AG110" s="61"/>
      <c r="AH110" s="61"/>
      <c r="AI110" s="61"/>
      <c r="AJ110" s="45"/>
      <c r="AK110" s="61"/>
    </row>
    <row r="111" spans="3:37" x14ac:dyDescent="0.2">
      <c r="C111" s="3"/>
      <c r="D111" s="30"/>
      <c r="E111" s="61"/>
      <c r="F111" s="45"/>
      <c r="G111" s="61"/>
      <c r="H111" s="3"/>
      <c r="I111" s="45"/>
      <c r="J111" s="45"/>
      <c r="K111" s="45"/>
      <c r="L111" s="45"/>
      <c r="M111" s="45"/>
      <c r="N111" s="3"/>
      <c r="O111" s="61"/>
      <c r="P111" s="61"/>
      <c r="Q111" s="61"/>
      <c r="R111" s="45"/>
      <c r="S111" s="61"/>
      <c r="T111" s="236"/>
      <c r="U111" s="45"/>
      <c r="V111" s="45"/>
      <c r="W111" s="45"/>
      <c r="X111" s="45"/>
      <c r="Y111" s="236"/>
      <c r="Z111" s="3"/>
      <c r="AA111" s="45"/>
      <c r="AB111" s="45"/>
      <c r="AC111" s="45"/>
      <c r="AD111" s="45"/>
      <c r="AE111" s="3"/>
      <c r="AF111" s="71"/>
      <c r="AG111" s="61"/>
      <c r="AH111" s="61"/>
      <c r="AI111" s="61"/>
      <c r="AJ111" s="45"/>
      <c r="AK111" s="61"/>
    </row>
    <row r="112" spans="3:37" x14ac:dyDescent="0.2">
      <c r="C112" s="3"/>
      <c r="D112" s="30"/>
      <c r="E112" s="61"/>
      <c r="F112" s="45"/>
      <c r="G112" s="61"/>
      <c r="H112" s="3"/>
      <c r="I112" s="45"/>
      <c r="J112" s="45"/>
      <c r="K112" s="45"/>
      <c r="L112" s="45"/>
      <c r="M112" s="45"/>
      <c r="N112" s="3"/>
      <c r="O112" s="61"/>
      <c r="P112" s="61"/>
      <c r="Q112" s="61"/>
      <c r="R112" s="45"/>
      <c r="S112" s="61"/>
      <c r="T112" s="236"/>
      <c r="U112" s="45"/>
      <c r="V112" s="45"/>
      <c r="W112" s="45"/>
      <c r="X112" s="45"/>
      <c r="Y112" s="236"/>
      <c r="Z112" s="3"/>
      <c r="AA112" s="45"/>
      <c r="AB112" s="45"/>
      <c r="AC112" s="45"/>
      <c r="AD112" s="45"/>
      <c r="AE112" s="3"/>
      <c r="AF112" s="71"/>
      <c r="AG112" s="61"/>
      <c r="AH112" s="61"/>
      <c r="AI112" s="61"/>
      <c r="AJ112" s="45"/>
      <c r="AK112" s="61"/>
    </row>
    <row r="113" spans="3:37" x14ac:dyDescent="0.2">
      <c r="C113" s="3"/>
      <c r="D113" s="30"/>
      <c r="E113" s="61"/>
      <c r="F113" s="45"/>
      <c r="G113" s="61"/>
      <c r="H113" s="3"/>
      <c r="I113" s="45"/>
      <c r="J113" s="45"/>
      <c r="K113" s="45"/>
      <c r="L113" s="45"/>
      <c r="M113" s="45"/>
      <c r="N113" s="3"/>
      <c r="O113" s="61"/>
      <c r="P113" s="61"/>
      <c r="Q113" s="61"/>
      <c r="R113" s="45"/>
      <c r="S113" s="61"/>
      <c r="T113" s="236"/>
      <c r="U113" s="45"/>
      <c r="V113" s="45"/>
      <c r="W113" s="45"/>
      <c r="X113" s="45"/>
      <c r="Y113" s="236"/>
      <c r="Z113" s="3"/>
      <c r="AA113" s="45"/>
      <c r="AB113" s="45"/>
      <c r="AC113" s="45"/>
      <c r="AD113" s="45"/>
      <c r="AE113" s="3"/>
      <c r="AF113" s="71"/>
      <c r="AG113" s="61"/>
      <c r="AH113" s="61"/>
      <c r="AI113" s="61"/>
      <c r="AJ113" s="45"/>
      <c r="AK113" s="61"/>
    </row>
    <row r="114" spans="3:37" x14ac:dyDescent="0.2">
      <c r="C114" s="3"/>
      <c r="D114" s="30"/>
      <c r="E114" s="61"/>
      <c r="F114" s="45"/>
      <c r="G114" s="61"/>
      <c r="H114" s="3"/>
      <c r="I114" s="45"/>
      <c r="J114" s="45"/>
      <c r="K114" s="45"/>
      <c r="L114" s="45"/>
      <c r="M114" s="45"/>
      <c r="N114" s="3"/>
      <c r="O114" s="61"/>
      <c r="P114" s="61"/>
      <c r="Q114" s="61"/>
      <c r="R114" s="45"/>
      <c r="S114" s="61"/>
      <c r="T114" s="236"/>
      <c r="U114" s="45"/>
      <c r="V114" s="45"/>
      <c r="W114" s="45"/>
      <c r="X114" s="45"/>
      <c r="Y114" s="236"/>
      <c r="Z114" s="3"/>
      <c r="AA114" s="45"/>
      <c r="AB114" s="45"/>
      <c r="AC114" s="45"/>
      <c r="AD114" s="45"/>
      <c r="AE114" s="3"/>
      <c r="AF114" s="71"/>
      <c r="AG114" s="61"/>
      <c r="AH114" s="61"/>
      <c r="AI114" s="61"/>
      <c r="AJ114" s="45"/>
      <c r="AK114" s="61"/>
    </row>
    <row r="115" spans="3:37" x14ac:dyDescent="0.2">
      <c r="C115" s="3"/>
      <c r="D115" s="30"/>
      <c r="E115" s="61"/>
      <c r="F115" s="45"/>
      <c r="G115" s="61"/>
      <c r="H115" s="3"/>
      <c r="I115" s="45"/>
      <c r="J115" s="45"/>
      <c r="K115" s="45"/>
      <c r="L115" s="45"/>
      <c r="M115" s="45"/>
      <c r="N115" s="3"/>
      <c r="O115" s="61"/>
      <c r="P115" s="61"/>
      <c r="Q115" s="61"/>
      <c r="R115" s="45"/>
      <c r="S115" s="61"/>
      <c r="T115" s="236"/>
      <c r="U115" s="45"/>
      <c r="V115" s="45"/>
      <c r="W115" s="45"/>
      <c r="X115" s="45"/>
      <c r="Y115" s="236"/>
      <c r="Z115" s="3"/>
      <c r="AA115" s="45"/>
      <c r="AB115" s="45"/>
      <c r="AC115" s="45"/>
      <c r="AD115" s="45"/>
      <c r="AE115" s="3"/>
      <c r="AF115" s="71"/>
      <c r="AG115" s="61"/>
      <c r="AH115" s="61"/>
      <c r="AI115" s="61"/>
      <c r="AJ115" s="45"/>
      <c r="AK115" s="61"/>
    </row>
    <row r="116" spans="3:37" x14ac:dyDescent="0.2">
      <c r="C116" s="3"/>
      <c r="D116" s="30"/>
      <c r="E116" s="61"/>
      <c r="F116" s="45"/>
      <c r="G116" s="61"/>
      <c r="H116" s="3"/>
      <c r="I116" s="45"/>
      <c r="J116" s="45"/>
      <c r="K116" s="45"/>
      <c r="L116" s="45"/>
      <c r="M116" s="45"/>
      <c r="N116" s="3"/>
      <c r="O116" s="61"/>
      <c r="P116" s="61"/>
      <c r="Q116" s="61"/>
      <c r="R116" s="45"/>
      <c r="S116" s="61"/>
      <c r="T116" s="236"/>
      <c r="U116" s="45"/>
      <c r="V116" s="45"/>
      <c r="W116" s="45"/>
      <c r="X116" s="45"/>
      <c r="Y116" s="236"/>
      <c r="Z116" s="3"/>
      <c r="AA116" s="45"/>
      <c r="AB116" s="45"/>
      <c r="AC116" s="45"/>
      <c r="AD116" s="45"/>
      <c r="AE116" s="3"/>
      <c r="AF116" s="71"/>
      <c r="AG116" s="61"/>
      <c r="AH116" s="61"/>
      <c r="AI116" s="61"/>
      <c r="AJ116" s="45"/>
      <c r="AK116" s="61"/>
    </row>
    <row r="117" spans="3:37" x14ac:dyDescent="0.2">
      <c r="C117" s="3"/>
      <c r="D117" s="30"/>
      <c r="E117" s="61"/>
      <c r="F117" s="45"/>
      <c r="G117" s="61"/>
      <c r="H117" s="3"/>
      <c r="I117" s="45"/>
      <c r="J117" s="45"/>
      <c r="K117" s="45"/>
      <c r="L117" s="45"/>
      <c r="M117" s="45"/>
      <c r="N117" s="3"/>
      <c r="O117" s="61"/>
      <c r="P117" s="61"/>
      <c r="Q117" s="61"/>
      <c r="R117" s="45"/>
      <c r="S117" s="61"/>
      <c r="T117" s="236"/>
      <c r="U117" s="45"/>
      <c r="V117" s="45"/>
      <c r="W117" s="45"/>
      <c r="X117" s="45"/>
      <c r="Y117" s="236"/>
      <c r="Z117" s="3"/>
      <c r="AA117" s="45"/>
      <c r="AB117" s="45"/>
      <c r="AC117" s="45"/>
      <c r="AD117" s="45"/>
      <c r="AE117" s="3"/>
      <c r="AF117" s="71"/>
      <c r="AG117" s="61"/>
      <c r="AH117" s="61"/>
      <c r="AI117" s="61"/>
      <c r="AJ117" s="45"/>
      <c r="AK117" s="61"/>
    </row>
    <row r="118" spans="3:37" x14ac:dyDescent="0.2">
      <c r="C118" s="3"/>
      <c r="D118" s="30"/>
      <c r="E118" s="61"/>
      <c r="F118" s="45"/>
      <c r="G118" s="61"/>
      <c r="H118" s="3"/>
      <c r="I118" s="45"/>
      <c r="J118" s="45"/>
      <c r="K118" s="45"/>
      <c r="L118" s="45"/>
      <c r="M118" s="45"/>
      <c r="N118" s="3"/>
      <c r="O118" s="61"/>
      <c r="P118" s="61"/>
      <c r="Q118" s="61"/>
      <c r="R118" s="45"/>
      <c r="S118" s="61"/>
      <c r="T118" s="236"/>
      <c r="U118" s="45"/>
      <c r="V118" s="45"/>
      <c r="W118" s="45"/>
      <c r="X118" s="45"/>
      <c r="Y118" s="236"/>
      <c r="Z118" s="3"/>
      <c r="AA118" s="45"/>
      <c r="AB118" s="45"/>
      <c r="AC118" s="45"/>
      <c r="AD118" s="45"/>
      <c r="AE118" s="3"/>
      <c r="AF118" s="71"/>
      <c r="AG118" s="61"/>
      <c r="AH118" s="61"/>
      <c r="AI118" s="61"/>
      <c r="AJ118" s="45"/>
      <c r="AK118" s="61"/>
    </row>
    <row r="119" spans="3:37" x14ac:dyDescent="0.2">
      <c r="C119" s="3"/>
      <c r="D119" s="30"/>
      <c r="E119" s="61"/>
      <c r="F119" s="45"/>
      <c r="G119" s="61"/>
      <c r="H119" s="3"/>
      <c r="I119" s="45"/>
      <c r="J119" s="45"/>
      <c r="K119" s="45"/>
      <c r="L119" s="45"/>
      <c r="M119" s="45"/>
      <c r="N119" s="3"/>
      <c r="O119" s="61"/>
      <c r="P119" s="61"/>
      <c r="Q119" s="61"/>
      <c r="R119" s="45"/>
      <c r="S119" s="61"/>
      <c r="T119" s="236"/>
      <c r="U119" s="45"/>
      <c r="V119" s="45"/>
      <c r="W119" s="45"/>
      <c r="X119" s="45"/>
      <c r="Y119" s="236"/>
      <c r="Z119" s="3"/>
      <c r="AA119" s="45"/>
      <c r="AB119" s="45"/>
      <c r="AC119" s="45"/>
      <c r="AD119" s="45"/>
      <c r="AE119" s="3"/>
      <c r="AF119" s="71"/>
      <c r="AG119" s="61"/>
      <c r="AH119" s="61"/>
      <c r="AI119" s="61"/>
      <c r="AJ119" s="45"/>
      <c r="AK119" s="61"/>
    </row>
    <row r="120" spans="3:37" x14ac:dyDescent="0.2">
      <c r="C120" s="3"/>
      <c r="D120" s="30"/>
      <c r="E120" s="61"/>
      <c r="F120" s="45"/>
      <c r="G120" s="61"/>
      <c r="H120" s="3"/>
      <c r="I120" s="45"/>
      <c r="J120" s="45"/>
      <c r="K120" s="45"/>
      <c r="L120" s="45"/>
      <c r="M120" s="45"/>
      <c r="N120" s="3"/>
      <c r="O120" s="61"/>
      <c r="P120" s="61"/>
      <c r="Q120" s="61"/>
      <c r="R120" s="45"/>
      <c r="S120" s="61"/>
      <c r="T120" s="236"/>
      <c r="U120" s="45"/>
      <c r="V120" s="45"/>
      <c r="W120" s="45"/>
      <c r="X120" s="45"/>
      <c r="Y120" s="236"/>
      <c r="Z120" s="3"/>
      <c r="AA120" s="45"/>
      <c r="AB120" s="45"/>
      <c r="AC120" s="45"/>
      <c r="AD120" s="45"/>
      <c r="AE120" s="3"/>
      <c r="AF120" s="71"/>
      <c r="AG120" s="61"/>
      <c r="AH120" s="61"/>
      <c r="AI120" s="61"/>
      <c r="AJ120" s="45"/>
      <c r="AK120" s="61"/>
    </row>
    <row r="121" spans="3:37" x14ac:dyDescent="0.2">
      <c r="C121" s="3"/>
      <c r="D121" s="30"/>
      <c r="E121" s="61"/>
      <c r="F121" s="45"/>
      <c r="G121" s="61"/>
      <c r="H121" s="3"/>
      <c r="I121" s="45"/>
      <c r="J121" s="45"/>
      <c r="K121" s="45"/>
      <c r="L121" s="45"/>
      <c r="M121" s="45"/>
      <c r="N121" s="3"/>
      <c r="O121" s="61"/>
      <c r="P121" s="61"/>
      <c r="Q121" s="61"/>
      <c r="R121" s="45"/>
      <c r="S121" s="61"/>
      <c r="T121" s="236"/>
      <c r="U121" s="45"/>
      <c r="V121" s="45"/>
      <c r="W121" s="45"/>
      <c r="X121" s="45"/>
      <c r="Y121" s="236"/>
      <c r="Z121" s="3"/>
      <c r="AA121" s="45"/>
      <c r="AB121" s="45"/>
      <c r="AC121" s="45"/>
      <c r="AD121" s="45"/>
      <c r="AE121" s="3"/>
      <c r="AF121" s="71"/>
      <c r="AG121" s="61"/>
      <c r="AH121" s="61"/>
      <c r="AI121" s="61"/>
      <c r="AJ121" s="45"/>
      <c r="AK121" s="61"/>
    </row>
    <row r="122" spans="3:37" x14ac:dyDescent="0.2">
      <c r="C122" s="3"/>
      <c r="D122" s="30"/>
      <c r="E122" s="61"/>
      <c r="F122" s="45"/>
      <c r="G122" s="61"/>
      <c r="H122" s="3"/>
      <c r="I122" s="45"/>
      <c r="J122" s="45"/>
      <c r="K122" s="45"/>
      <c r="L122" s="45"/>
      <c r="M122" s="45"/>
      <c r="N122" s="3"/>
      <c r="O122" s="61"/>
      <c r="P122" s="61"/>
      <c r="Q122" s="61"/>
      <c r="R122" s="45"/>
      <c r="S122" s="61"/>
      <c r="T122" s="236"/>
      <c r="U122" s="45"/>
      <c r="V122" s="45"/>
      <c r="W122" s="45"/>
      <c r="X122" s="45"/>
      <c r="Y122" s="236"/>
      <c r="Z122" s="3"/>
      <c r="AA122" s="45"/>
      <c r="AB122" s="45"/>
      <c r="AC122" s="45"/>
      <c r="AD122" s="45"/>
      <c r="AE122" s="3"/>
      <c r="AF122" s="71"/>
      <c r="AG122" s="61"/>
      <c r="AH122" s="61"/>
      <c r="AI122" s="61"/>
      <c r="AJ122" s="45"/>
      <c r="AK122" s="61"/>
    </row>
    <row r="123" spans="3:37" x14ac:dyDescent="0.2">
      <c r="C123" s="3"/>
      <c r="D123" s="30"/>
      <c r="E123" s="61"/>
      <c r="F123" s="45"/>
      <c r="G123" s="61"/>
      <c r="H123" s="3"/>
      <c r="I123" s="45"/>
      <c r="J123" s="45"/>
      <c r="K123" s="45"/>
      <c r="L123" s="45"/>
      <c r="M123" s="45"/>
      <c r="N123" s="3"/>
      <c r="O123" s="61"/>
      <c r="P123" s="61"/>
      <c r="Q123" s="61"/>
      <c r="R123" s="45"/>
      <c r="S123" s="61"/>
      <c r="T123" s="236"/>
      <c r="U123" s="45"/>
      <c r="V123" s="45"/>
      <c r="W123" s="45"/>
      <c r="X123" s="45"/>
      <c r="Y123" s="236"/>
      <c r="Z123" s="3"/>
      <c r="AA123" s="45"/>
      <c r="AB123" s="45"/>
      <c r="AC123" s="45"/>
      <c r="AD123" s="45"/>
      <c r="AE123" s="3"/>
      <c r="AF123" s="71"/>
      <c r="AG123" s="61"/>
      <c r="AH123" s="61"/>
      <c r="AI123" s="61"/>
      <c r="AJ123" s="45"/>
      <c r="AK123" s="61"/>
    </row>
    <row r="124" spans="3:37" x14ac:dyDescent="0.2">
      <c r="C124" s="3"/>
      <c r="D124" s="30"/>
      <c r="E124" s="61"/>
      <c r="F124" s="45"/>
      <c r="G124" s="61"/>
      <c r="H124" s="3"/>
      <c r="I124" s="45"/>
      <c r="J124" s="45"/>
      <c r="K124" s="45"/>
      <c r="L124" s="45"/>
      <c r="M124" s="45"/>
      <c r="N124" s="3"/>
      <c r="O124" s="61"/>
      <c r="P124" s="61"/>
      <c r="Q124" s="61"/>
      <c r="R124" s="45"/>
      <c r="S124" s="61"/>
      <c r="T124" s="236"/>
      <c r="U124" s="45"/>
      <c r="V124" s="45"/>
      <c r="W124" s="45"/>
      <c r="X124" s="45"/>
      <c r="Y124" s="236"/>
      <c r="Z124" s="3"/>
      <c r="AA124" s="45"/>
      <c r="AB124" s="45"/>
      <c r="AC124" s="45"/>
      <c r="AD124" s="45"/>
      <c r="AE124" s="3"/>
      <c r="AF124" s="71"/>
      <c r="AG124" s="61"/>
      <c r="AH124" s="61"/>
      <c r="AI124" s="61"/>
      <c r="AJ124" s="45"/>
      <c r="AK124" s="61"/>
    </row>
    <row r="125" spans="3:37" x14ac:dyDescent="0.2">
      <c r="C125" s="3"/>
      <c r="D125" s="30"/>
      <c r="E125" s="61"/>
      <c r="F125" s="45"/>
      <c r="G125" s="61"/>
      <c r="H125" s="3"/>
      <c r="I125" s="45"/>
      <c r="J125" s="45"/>
      <c r="K125" s="45"/>
      <c r="L125" s="45"/>
      <c r="M125" s="45"/>
      <c r="N125" s="3"/>
      <c r="O125" s="61"/>
      <c r="P125" s="61"/>
      <c r="Q125" s="61"/>
      <c r="R125" s="45"/>
      <c r="S125" s="61"/>
      <c r="T125" s="236"/>
      <c r="U125" s="45"/>
      <c r="V125" s="45"/>
      <c r="W125" s="45"/>
      <c r="X125" s="45"/>
      <c r="Y125" s="236"/>
      <c r="Z125" s="3"/>
      <c r="AA125" s="45"/>
      <c r="AB125" s="45"/>
      <c r="AC125" s="45"/>
      <c r="AD125" s="45"/>
      <c r="AE125" s="3"/>
      <c r="AF125" s="71"/>
      <c r="AG125" s="61"/>
      <c r="AH125" s="61"/>
      <c r="AI125" s="61"/>
      <c r="AJ125" s="45"/>
      <c r="AK125" s="61"/>
    </row>
    <row r="126" spans="3:37" x14ac:dyDescent="0.2">
      <c r="C126" s="3"/>
      <c r="D126" s="30"/>
      <c r="E126" s="61"/>
      <c r="F126" s="45"/>
      <c r="G126" s="61"/>
      <c r="H126" s="3"/>
      <c r="I126" s="45"/>
      <c r="J126" s="45"/>
      <c r="K126" s="45"/>
      <c r="L126" s="45"/>
      <c r="M126" s="45"/>
      <c r="N126" s="3"/>
      <c r="O126" s="61"/>
      <c r="P126" s="61"/>
      <c r="Q126" s="61"/>
      <c r="R126" s="45"/>
      <c r="S126" s="61"/>
      <c r="T126" s="236"/>
      <c r="U126" s="45"/>
      <c r="V126" s="45"/>
      <c r="W126" s="45"/>
      <c r="X126" s="45"/>
      <c r="Y126" s="236"/>
      <c r="Z126" s="3"/>
      <c r="AA126" s="45"/>
      <c r="AB126" s="45"/>
      <c r="AC126" s="45"/>
      <c r="AD126" s="45"/>
      <c r="AE126" s="3"/>
      <c r="AF126" s="71"/>
      <c r="AG126" s="61"/>
      <c r="AH126" s="61"/>
      <c r="AI126" s="61"/>
      <c r="AJ126" s="45"/>
      <c r="AK126" s="61"/>
    </row>
    <row r="127" spans="3:37" x14ac:dyDescent="0.2">
      <c r="C127" s="3"/>
      <c r="D127" s="30"/>
      <c r="E127" s="61"/>
      <c r="F127" s="45"/>
      <c r="G127" s="61"/>
      <c r="H127" s="3"/>
      <c r="I127" s="45"/>
      <c r="J127" s="45"/>
      <c r="K127" s="45"/>
      <c r="L127" s="45"/>
      <c r="M127" s="45"/>
      <c r="N127" s="3"/>
      <c r="O127" s="61"/>
      <c r="P127" s="61"/>
      <c r="Q127" s="61"/>
      <c r="R127" s="45"/>
      <c r="S127" s="61"/>
      <c r="T127" s="236"/>
      <c r="U127" s="45"/>
      <c r="V127" s="45"/>
      <c r="W127" s="45"/>
      <c r="X127" s="45"/>
      <c r="Y127" s="236"/>
      <c r="Z127" s="3"/>
      <c r="AA127" s="45"/>
      <c r="AB127" s="45"/>
      <c r="AC127" s="45"/>
      <c r="AD127" s="45"/>
      <c r="AE127" s="3"/>
      <c r="AF127" s="71"/>
      <c r="AG127" s="61"/>
      <c r="AH127" s="61"/>
      <c r="AI127" s="61"/>
      <c r="AJ127" s="45"/>
      <c r="AK127" s="61"/>
    </row>
    <row r="128" spans="3:37" x14ac:dyDescent="0.2">
      <c r="C128" s="3"/>
      <c r="D128" s="30"/>
      <c r="E128" s="61"/>
      <c r="F128" s="45"/>
      <c r="G128" s="61"/>
      <c r="H128" s="3"/>
      <c r="I128" s="45"/>
      <c r="J128" s="45"/>
      <c r="K128" s="45"/>
      <c r="L128" s="45"/>
      <c r="M128" s="45"/>
      <c r="N128" s="3"/>
      <c r="O128" s="61"/>
      <c r="P128" s="61"/>
      <c r="Q128" s="61"/>
      <c r="R128" s="45"/>
      <c r="S128" s="61"/>
      <c r="T128" s="236"/>
      <c r="U128" s="45"/>
      <c r="V128" s="45"/>
      <c r="W128" s="45"/>
      <c r="X128" s="45"/>
      <c r="Y128" s="236"/>
      <c r="Z128" s="3"/>
      <c r="AA128" s="45"/>
      <c r="AB128" s="45"/>
      <c r="AC128" s="45"/>
      <c r="AD128" s="45"/>
      <c r="AE128" s="3"/>
      <c r="AF128" s="71"/>
      <c r="AG128" s="61"/>
      <c r="AH128" s="61"/>
      <c r="AI128" s="61"/>
      <c r="AJ128" s="45"/>
      <c r="AK128" s="61"/>
    </row>
    <row r="129" spans="3:37" x14ac:dyDescent="0.2">
      <c r="C129" s="3"/>
      <c r="D129" s="30"/>
      <c r="E129" s="61"/>
      <c r="F129" s="45"/>
      <c r="G129" s="61"/>
      <c r="H129" s="3"/>
      <c r="I129" s="45"/>
      <c r="J129" s="45"/>
      <c r="K129" s="45"/>
      <c r="L129" s="45"/>
      <c r="M129" s="45"/>
      <c r="N129" s="3"/>
      <c r="O129" s="61"/>
      <c r="P129" s="61"/>
      <c r="Q129" s="61"/>
      <c r="R129" s="45"/>
      <c r="S129" s="61"/>
      <c r="T129" s="236"/>
      <c r="U129" s="45"/>
      <c r="V129" s="45"/>
      <c r="W129" s="45"/>
      <c r="X129" s="45"/>
      <c r="Y129" s="236"/>
      <c r="Z129" s="3"/>
      <c r="AA129" s="45"/>
      <c r="AB129" s="45"/>
      <c r="AC129" s="45"/>
      <c r="AD129" s="45"/>
      <c r="AE129" s="3"/>
      <c r="AF129" s="71"/>
      <c r="AG129" s="61"/>
      <c r="AH129" s="61"/>
      <c r="AI129" s="61"/>
      <c r="AJ129" s="45"/>
      <c r="AK129" s="61"/>
    </row>
    <row r="130" spans="3:37" x14ac:dyDescent="0.2">
      <c r="C130" s="3"/>
      <c r="D130" s="30"/>
      <c r="E130" s="61"/>
      <c r="F130" s="45"/>
      <c r="G130" s="61"/>
      <c r="H130" s="3"/>
      <c r="I130" s="45"/>
      <c r="J130" s="45"/>
      <c r="K130" s="45"/>
      <c r="L130" s="45"/>
      <c r="M130" s="45"/>
      <c r="N130" s="3"/>
      <c r="O130" s="61"/>
      <c r="P130" s="61"/>
      <c r="Q130" s="61"/>
      <c r="R130" s="45"/>
      <c r="S130" s="61"/>
      <c r="T130" s="236"/>
      <c r="U130" s="45"/>
      <c r="V130" s="45"/>
      <c r="W130" s="45"/>
      <c r="X130" s="45"/>
      <c r="Y130" s="236"/>
      <c r="Z130" s="3"/>
      <c r="AA130" s="45"/>
      <c r="AB130" s="45"/>
      <c r="AC130" s="45"/>
      <c r="AD130" s="45"/>
      <c r="AE130" s="3"/>
      <c r="AF130" s="71"/>
      <c r="AG130" s="61"/>
      <c r="AH130" s="61"/>
      <c r="AI130" s="61"/>
      <c r="AJ130" s="45"/>
      <c r="AK130" s="61"/>
    </row>
    <row r="131" spans="3:37" x14ac:dyDescent="0.2">
      <c r="C131" s="3"/>
      <c r="D131" s="30"/>
      <c r="E131" s="61"/>
      <c r="F131" s="45"/>
      <c r="G131" s="61"/>
      <c r="H131" s="3"/>
      <c r="I131" s="45"/>
      <c r="J131" s="45"/>
      <c r="K131" s="45"/>
      <c r="L131" s="45"/>
      <c r="M131" s="45"/>
      <c r="N131" s="3"/>
      <c r="O131" s="61"/>
      <c r="P131" s="61"/>
      <c r="Q131" s="61"/>
      <c r="R131" s="45"/>
      <c r="S131" s="61"/>
      <c r="T131" s="236"/>
      <c r="U131" s="45"/>
      <c r="V131" s="45"/>
      <c r="W131" s="45"/>
      <c r="X131" s="45"/>
      <c r="Y131" s="236"/>
      <c r="Z131" s="3"/>
      <c r="AA131" s="45"/>
      <c r="AB131" s="45"/>
      <c r="AC131" s="45"/>
      <c r="AD131" s="45"/>
      <c r="AE131" s="3"/>
      <c r="AF131" s="71"/>
      <c r="AG131" s="61"/>
      <c r="AH131" s="61"/>
      <c r="AI131" s="61"/>
      <c r="AJ131" s="45"/>
      <c r="AK131" s="61"/>
    </row>
    <row r="132" spans="3:37" x14ac:dyDescent="0.2">
      <c r="C132" s="3"/>
      <c r="D132" s="30"/>
      <c r="E132" s="61"/>
      <c r="F132" s="45"/>
      <c r="G132" s="61"/>
      <c r="H132" s="3"/>
      <c r="I132" s="45"/>
      <c r="J132" s="45"/>
      <c r="K132" s="45"/>
      <c r="L132" s="45"/>
      <c r="M132" s="45"/>
      <c r="N132" s="3"/>
      <c r="O132" s="61"/>
      <c r="P132" s="61"/>
      <c r="Q132" s="61"/>
      <c r="R132" s="45"/>
      <c r="S132" s="61"/>
      <c r="T132" s="236"/>
      <c r="U132" s="45"/>
      <c r="V132" s="45"/>
      <c r="W132" s="45"/>
      <c r="X132" s="45"/>
      <c r="Y132" s="236"/>
      <c r="Z132" s="3"/>
      <c r="AA132" s="45"/>
      <c r="AB132" s="45"/>
      <c r="AC132" s="45"/>
      <c r="AD132" s="45"/>
      <c r="AE132" s="3"/>
      <c r="AF132" s="71"/>
      <c r="AG132" s="61"/>
      <c r="AH132" s="61"/>
      <c r="AI132" s="61"/>
      <c r="AJ132" s="45"/>
      <c r="AK132" s="61"/>
    </row>
    <row r="133" spans="3:37" x14ac:dyDescent="0.2">
      <c r="C133" s="3"/>
      <c r="D133" s="30"/>
      <c r="E133" s="61"/>
      <c r="F133" s="45"/>
      <c r="G133" s="61"/>
      <c r="H133" s="3"/>
      <c r="I133" s="45"/>
      <c r="J133" s="45"/>
      <c r="K133" s="45"/>
      <c r="L133" s="45"/>
      <c r="M133" s="45"/>
      <c r="N133" s="3"/>
      <c r="O133" s="61"/>
      <c r="P133" s="61"/>
      <c r="Q133" s="61"/>
      <c r="R133" s="45"/>
      <c r="S133" s="61"/>
      <c r="T133" s="236"/>
      <c r="U133" s="45"/>
      <c r="V133" s="45"/>
      <c r="W133" s="45"/>
      <c r="X133" s="45"/>
      <c r="Y133" s="236"/>
      <c r="Z133" s="3"/>
      <c r="AA133" s="45"/>
      <c r="AB133" s="45"/>
      <c r="AC133" s="45"/>
      <c r="AD133" s="45"/>
      <c r="AE133" s="3"/>
      <c r="AF133" s="71"/>
      <c r="AG133" s="61"/>
      <c r="AH133" s="61"/>
      <c r="AI133" s="61"/>
      <c r="AJ133" s="45"/>
      <c r="AK133" s="61"/>
    </row>
    <row r="134" spans="3:37" x14ac:dyDescent="0.2">
      <c r="C134" s="3"/>
      <c r="D134" s="30"/>
      <c r="E134" s="61"/>
      <c r="F134" s="45"/>
      <c r="G134" s="61"/>
      <c r="H134" s="3"/>
      <c r="I134" s="45"/>
      <c r="J134" s="45"/>
      <c r="K134" s="45"/>
      <c r="L134" s="45"/>
      <c r="M134" s="45"/>
      <c r="N134" s="3"/>
      <c r="O134" s="61"/>
      <c r="P134" s="61"/>
      <c r="Q134" s="61"/>
      <c r="R134" s="45"/>
      <c r="S134" s="61"/>
      <c r="T134" s="236"/>
      <c r="U134" s="45"/>
      <c r="V134" s="45"/>
      <c r="W134" s="45"/>
      <c r="X134" s="45"/>
      <c r="Y134" s="236"/>
      <c r="Z134" s="3"/>
      <c r="AA134" s="45"/>
      <c r="AB134" s="45"/>
      <c r="AC134" s="45"/>
      <c r="AD134" s="45"/>
      <c r="AE134" s="3"/>
      <c r="AF134" s="71"/>
      <c r="AG134" s="61"/>
      <c r="AH134" s="61"/>
      <c r="AI134" s="61"/>
      <c r="AJ134" s="45"/>
      <c r="AK134" s="61"/>
    </row>
    <row r="135" spans="3:37" x14ac:dyDescent="0.2">
      <c r="C135" s="3"/>
      <c r="D135" s="30"/>
      <c r="E135" s="61"/>
      <c r="F135" s="45"/>
      <c r="G135" s="61"/>
      <c r="H135" s="3"/>
      <c r="I135" s="45"/>
      <c r="J135" s="45"/>
      <c r="K135" s="45"/>
      <c r="L135" s="45"/>
      <c r="M135" s="45"/>
      <c r="N135" s="3"/>
      <c r="O135" s="61"/>
      <c r="P135" s="61"/>
      <c r="Q135" s="61"/>
      <c r="R135" s="45"/>
      <c r="S135" s="61"/>
      <c r="T135" s="236"/>
      <c r="U135" s="45"/>
      <c r="V135" s="45"/>
      <c r="W135" s="45"/>
      <c r="X135" s="45"/>
      <c r="Y135" s="236"/>
      <c r="Z135" s="3"/>
      <c r="AA135" s="45"/>
      <c r="AB135" s="45"/>
      <c r="AC135" s="45"/>
      <c r="AD135" s="45"/>
      <c r="AE135" s="3"/>
      <c r="AF135" s="71"/>
      <c r="AG135" s="61"/>
      <c r="AH135" s="61"/>
      <c r="AI135" s="61"/>
      <c r="AJ135" s="45"/>
      <c r="AK135" s="61"/>
    </row>
    <row r="136" spans="3:37" x14ac:dyDescent="0.2">
      <c r="C136" s="3"/>
      <c r="D136" s="30"/>
      <c r="E136" s="61"/>
      <c r="F136" s="45"/>
      <c r="G136" s="61"/>
      <c r="H136" s="3"/>
      <c r="I136" s="45"/>
      <c r="J136" s="45"/>
      <c r="K136" s="45"/>
      <c r="L136" s="45"/>
      <c r="M136" s="45"/>
      <c r="N136" s="3"/>
      <c r="O136" s="61"/>
      <c r="P136" s="61"/>
      <c r="Q136" s="61"/>
      <c r="R136" s="45"/>
      <c r="S136" s="61"/>
      <c r="T136" s="236"/>
      <c r="U136" s="45"/>
      <c r="V136" s="45"/>
      <c r="W136" s="45"/>
      <c r="X136" s="45"/>
      <c r="Y136" s="236"/>
      <c r="Z136" s="3"/>
      <c r="AA136" s="45"/>
      <c r="AB136" s="45"/>
      <c r="AC136" s="45"/>
      <c r="AD136" s="45"/>
      <c r="AE136" s="3"/>
      <c r="AF136" s="71"/>
      <c r="AG136" s="61"/>
      <c r="AH136" s="61"/>
      <c r="AI136" s="61"/>
      <c r="AJ136" s="45"/>
      <c r="AK136" s="61"/>
    </row>
    <row r="137" spans="3:37" x14ac:dyDescent="0.2">
      <c r="C137" s="3"/>
      <c r="D137" s="30"/>
      <c r="E137" s="61"/>
      <c r="F137" s="45"/>
      <c r="G137" s="61"/>
      <c r="H137" s="3"/>
      <c r="I137" s="45"/>
      <c r="J137" s="45"/>
      <c r="K137" s="45"/>
      <c r="L137" s="45"/>
      <c r="M137" s="45"/>
      <c r="N137" s="3"/>
      <c r="O137" s="61"/>
      <c r="P137" s="61"/>
      <c r="Q137" s="61"/>
      <c r="R137" s="45"/>
      <c r="S137" s="61"/>
      <c r="T137" s="236"/>
      <c r="U137" s="45"/>
      <c r="V137" s="45"/>
      <c r="W137" s="45"/>
      <c r="X137" s="45"/>
      <c r="Y137" s="236"/>
      <c r="Z137" s="3"/>
      <c r="AA137" s="45"/>
      <c r="AB137" s="45"/>
      <c r="AC137" s="45"/>
      <c r="AD137" s="45"/>
      <c r="AE137" s="3"/>
      <c r="AF137" s="71"/>
      <c r="AG137" s="61"/>
      <c r="AH137" s="61"/>
      <c r="AI137" s="61"/>
      <c r="AJ137" s="45"/>
      <c r="AK137" s="61"/>
    </row>
    <row r="138" spans="3:37" x14ac:dyDescent="0.2">
      <c r="C138" s="3"/>
      <c r="D138" s="30"/>
      <c r="E138" s="61"/>
      <c r="F138" s="45"/>
      <c r="G138" s="61"/>
      <c r="H138" s="3"/>
      <c r="I138" s="45"/>
      <c r="J138" s="45"/>
      <c r="K138" s="45"/>
      <c r="L138" s="45"/>
      <c r="M138" s="45"/>
      <c r="N138" s="3"/>
      <c r="O138" s="61"/>
      <c r="P138" s="61"/>
      <c r="Q138" s="61"/>
      <c r="R138" s="45"/>
      <c r="S138" s="61"/>
      <c r="T138" s="236"/>
      <c r="U138" s="45"/>
      <c r="V138" s="45"/>
      <c r="W138" s="45"/>
      <c r="X138" s="45"/>
      <c r="Y138" s="236"/>
      <c r="Z138" s="3"/>
      <c r="AA138" s="45"/>
      <c r="AB138" s="45"/>
      <c r="AC138" s="45"/>
      <c r="AD138" s="45"/>
      <c r="AE138" s="3"/>
      <c r="AF138" s="71"/>
      <c r="AG138" s="61"/>
      <c r="AH138" s="61"/>
      <c r="AI138" s="61"/>
      <c r="AJ138" s="45"/>
      <c r="AK138" s="61"/>
    </row>
    <row r="139" spans="3:37" x14ac:dyDescent="0.2">
      <c r="C139" s="3"/>
      <c r="D139" s="30"/>
      <c r="E139" s="61"/>
      <c r="F139" s="45"/>
      <c r="G139" s="61"/>
      <c r="H139" s="3"/>
      <c r="I139" s="45"/>
      <c r="J139" s="45"/>
      <c r="K139" s="45"/>
      <c r="L139" s="45"/>
      <c r="M139" s="45"/>
      <c r="N139" s="3"/>
      <c r="O139" s="61"/>
      <c r="P139" s="61"/>
      <c r="Q139" s="61"/>
      <c r="R139" s="45"/>
      <c r="S139" s="61"/>
      <c r="T139" s="236"/>
      <c r="U139" s="45"/>
      <c r="V139" s="45"/>
      <c r="W139" s="45"/>
      <c r="X139" s="45"/>
      <c r="Y139" s="236"/>
      <c r="Z139" s="3"/>
      <c r="AA139" s="45"/>
      <c r="AB139" s="45"/>
      <c r="AC139" s="45"/>
      <c r="AD139" s="45"/>
      <c r="AE139" s="3"/>
      <c r="AF139" s="71"/>
      <c r="AG139" s="61"/>
      <c r="AH139" s="61"/>
      <c r="AI139" s="61"/>
      <c r="AJ139" s="45"/>
      <c r="AK139" s="61"/>
    </row>
    <row r="140" spans="3:37" x14ac:dyDescent="0.2">
      <c r="C140" s="3"/>
      <c r="D140" s="30"/>
      <c r="E140" s="61"/>
      <c r="F140" s="45"/>
      <c r="G140" s="61"/>
      <c r="H140" s="3"/>
      <c r="I140" s="45"/>
      <c r="J140" s="45"/>
      <c r="K140" s="45"/>
      <c r="L140" s="45"/>
      <c r="M140" s="45"/>
      <c r="N140" s="3"/>
      <c r="O140" s="61"/>
      <c r="P140" s="61"/>
      <c r="Q140" s="61"/>
      <c r="R140" s="45"/>
      <c r="S140" s="61"/>
      <c r="T140" s="236"/>
      <c r="U140" s="45"/>
      <c r="V140" s="45"/>
      <c r="W140" s="45"/>
      <c r="X140" s="45"/>
      <c r="Y140" s="236"/>
      <c r="Z140" s="3"/>
      <c r="AA140" s="45"/>
      <c r="AB140" s="45"/>
      <c r="AC140" s="45"/>
      <c r="AD140" s="45"/>
      <c r="AE140" s="3"/>
      <c r="AF140" s="71"/>
      <c r="AG140" s="61"/>
      <c r="AH140" s="61"/>
      <c r="AI140" s="61"/>
      <c r="AJ140" s="45"/>
      <c r="AK140" s="61"/>
    </row>
    <row r="141" spans="3:37" x14ac:dyDescent="0.2">
      <c r="C141" s="3"/>
      <c r="D141" s="30"/>
      <c r="E141" s="61"/>
      <c r="F141" s="45"/>
      <c r="G141" s="61"/>
      <c r="H141" s="3"/>
      <c r="I141" s="45"/>
      <c r="J141" s="45"/>
      <c r="K141" s="45"/>
      <c r="L141" s="45"/>
      <c r="M141" s="45"/>
      <c r="N141" s="3"/>
      <c r="O141" s="61"/>
      <c r="P141" s="61"/>
      <c r="Q141" s="61"/>
      <c r="R141" s="45"/>
      <c r="S141" s="61"/>
      <c r="T141" s="236"/>
      <c r="U141" s="45"/>
      <c r="V141" s="45"/>
      <c r="W141" s="45"/>
      <c r="X141" s="45"/>
      <c r="Y141" s="236"/>
      <c r="Z141" s="3"/>
      <c r="AA141" s="45"/>
      <c r="AB141" s="45"/>
      <c r="AC141" s="45"/>
      <c r="AD141" s="45"/>
      <c r="AE141" s="3"/>
      <c r="AF141" s="71"/>
      <c r="AG141" s="61"/>
      <c r="AH141" s="61"/>
      <c r="AI141" s="61"/>
      <c r="AJ141" s="45"/>
      <c r="AK141" s="61"/>
    </row>
    <row r="142" spans="3:37" x14ac:dyDescent="0.2">
      <c r="C142" s="3"/>
      <c r="D142" s="30"/>
      <c r="E142" s="61"/>
      <c r="F142" s="45"/>
      <c r="G142" s="61"/>
      <c r="H142" s="3"/>
      <c r="I142" s="45"/>
      <c r="J142" s="45"/>
      <c r="K142" s="45"/>
      <c r="L142" s="45"/>
      <c r="M142" s="45"/>
      <c r="N142" s="3"/>
      <c r="O142" s="61"/>
      <c r="P142" s="61"/>
      <c r="Q142" s="61"/>
      <c r="R142" s="45"/>
      <c r="S142" s="61"/>
      <c r="T142" s="236"/>
      <c r="U142" s="45"/>
      <c r="V142" s="45"/>
      <c r="W142" s="45"/>
      <c r="X142" s="45"/>
      <c r="Y142" s="236"/>
      <c r="Z142" s="3"/>
      <c r="AA142" s="45"/>
      <c r="AB142" s="45"/>
      <c r="AC142" s="45"/>
      <c r="AD142" s="45"/>
      <c r="AE142" s="3"/>
      <c r="AF142" s="71"/>
      <c r="AG142" s="61"/>
      <c r="AH142" s="61"/>
      <c r="AI142" s="61"/>
      <c r="AJ142" s="45"/>
      <c r="AK142" s="61"/>
    </row>
    <row r="143" spans="3:37" x14ac:dyDescent="0.2">
      <c r="C143" s="3"/>
      <c r="D143" s="30"/>
      <c r="E143" s="61"/>
      <c r="F143" s="45"/>
      <c r="G143" s="61"/>
      <c r="H143" s="3"/>
      <c r="I143" s="45"/>
      <c r="J143" s="45"/>
      <c r="K143" s="45"/>
      <c r="L143" s="45"/>
      <c r="M143" s="45"/>
      <c r="N143" s="3"/>
      <c r="O143" s="61"/>
      <c r="P143" s="61"/>
      <c r="Q143" s="61"/>
      <c r="R143" s="45"/>
      <c r="S143" s="61"/>
      <c r="T143" s="236"/>
      <c r="U143" s="45"/>
      <c r="V143" s="45"/>
      <c r="W143" s="45"/>
      <c r="X143" s="45"/>
      <c r="Y143" s="236"/>
      <c r="Z143" s="3"/>
      <c r="AA143" s="45"/>
      <c r="AB143" s="45"/>
      <c r="AC143" s="45"/>
      <c r="AD143" s="45"/>
      <c r="AE143" s="3"/>
      <c r="AF143" s="71"/>
      <c r="AG143" s="61"/>
      <c r="AH143" s="61"/>
      <c r="AI143" s="61"/>
      <c r="AJ143" s="45"/>
      <c r="AK143" s="61"/>
    </row>
    <row r="144" spans="3:37" x14ac:dyDescent="0.2">
      <c r="C144" s="3"/>
      <c r="D144" s="30"/>
      <c r="E144" s="61"/>
      <c r="F144" s="45"/>
      <c r="G144" s="61"/>
      <c r="H144" s="3"/>
      <c r="I144" s="45"/>
      <c r="J144" s="45"/>
      <c r="K144" s="45"/>
      <c r="L144" s="45"/>
      <c r="M144" s="45"/>
      <c r="N144" s="3"/>
      <c r="O144" s="61"/>
      <c r="P144" s="61"/>
      <c r="Q144" s="61"/>
      <c r="R144" s="45"/>
      <c r="S144" s="61"/>
      <c r="T144" s="236"/>
      <c r="U144" s="45"/>
      <c r="V144" s="45"/>
      <c r="W144" s="45"/>
      <c r="X144" s="45"/>
      <c r="Y144" s="236"/>
      <c r="Z144" s="3"/>
      <c r="AA144" s="45"/>
      <c r="AB144" s="45"/>
      <c r="AC144" s="45"/>
      <c r="AD144" s="45"/>
      <c r="AE144" s="3"/>
      <c r="AF144" s="71"/>
      <c r="AG144" s="61"/>
      <c r="AH144" s="61"/>
      <c r="AI144" s="61"/>
      <c r="AJ144" s="45"/>
      <c r="AK144" s="61"/>
    </row>
    <row r="145" spans="3:37" x14ac:dyDescent="0.2">
      <c r="C145" s="3"/>
      <c r="D145" s="30"/>
      <c r="E145" s="61"/>
      <c r="F145" s="45"/>
      <c r="G145" s="61"/>
      <c r="H145" s="3"/>
      <c r="I145" s="45"/>
      <c r="J145" s="45"/>
      <c r="K145" s="45"/>
      <c r="L145" s="45"/>
      <c r="M145" s="45"/>
      <c r="N145" s="3"/>
      <c r="O145" s="61"/>
      <c r="P145" s="61"/>
      <c r="Q145" s="61"/>
      <c r="R145" s="45"/>
      <c r="S145" s="61"/>
      <c r="T145" s="236"/>
      <c r="U145" s="45"/>
      <c r="V145" s="45"/>
      <c r="W145" s="45"/>
      <c r="X145" s="45"/>
      <c r="Y145" s="236"/>
      <c r="Z145" s="3"/>
      <c r="AA145" s="45"/>
      <c r="AB145" s="45"/>
      <c r="AC145" s="45"/>
      <c r="AD145" s="45"/>
      <c r="AE145" s="3"/>
      <c r="AF145" s="71"/>
      <c r="AG145" s="61"/>
      <c r="AH145" s="61"/>
      <c r="AI145" s="61"/>
      <c r="AJ145" s="45"/>
      <c r="AK145" s="61"/>
    </row>
    <row r="146" spans="3:37" x14ac:dyDescent="0.2">
      <c r="C146" s="3"/>
      <c r="D146" s="30"/>
      <c r="E146" s="61"/>
      <c r="F146" s="45"/>
      <c r="G146" s="61"/>
      <c r="H146" s="3"/>
      <c r="I146" s="45"/>
      <c r="J146" s="45"/>
      <c r="K146" s="45"/>
      <c r="L146" s="45"/>
      <c r="M146" s="45"/>
      <c r="N146" s="3"/>
      <c r="O146" s="61"/>
      <c r="P146" s="61"/>
      <c r="Q146" s="61"/>
      <c r="R146" s="45"/>
      <c r="S146" s="61"/>
      <c r="T146" s="236"/>
      <c r="U146" s="45"/>
      <c r="V146" s="45"/>
      <c r="W146" s="45"/>
      <c r="X146" s="45"/>
      <c r="Y146" s="236"/>
      <c r="Z146" s="3"/>
      <c r="AA146" s="45"/>
      <c r="AB146" s="45"/>
      <c r="AC146" s="45"/>
      <c r="AD146" s="45"/>
      <c r="AE146" s="3"/>
      <c r="AF146" s="71"/>
      <c r="AG146" s="61"/>
      <c r="AH146" s="61"/>
      <c r="AI146" s="61"/>
      <c r="AJ146" s="45"/>
      <c r="AK146" s="61"/>
    </row>
    <row r="147" spans="3:37" x14ac:dyDescent="0.2">
      <c r="C147" s="3"/>
      <c r="D147" s="30"/>
      <c r="E147" s="61"/>
      <c r="F147" s="45"/>
      <c r="G147" s="61"/>
      <c r="H147" s="3"/>
      <c r="I147" s="45"/>
      <c r="J147" s="45"/>
      <c r="K147" s="45"/>
      <c r="L147" s="45"/>
      <c r="M147" s="45"/>
      <c r="N147" s="3"/>
      <c r="O147" s="61"/>
      <c r="P147" s="61"/>
      <c r="Q147" s="61"/>
      <c r="R147" s="45"/>
      <c r="S147" s="61"/>
      <c r="T147" s="236"/>
      <c r="U147" s="45"/>
      <c r="V147" s="45"/>
      <c r="W147" s="45"/>
      <c r="X147" s="45"/>
      <c r="Y147" s="236"/>
      <c r="Z147" s="3"/>
      <c r="AA147" s="45"/>
      <c r="AB147" s="45"/>
      <c r="AC147" s="45"/>
      <c r="AD147" s="45"/>
      <c r="AE147" s="3"/>
      <c r="AF147" s="71"/>
      <c r="AG147" s="61"/>
      <c r="AH147" s="61"/>
      <c r="AI147" s="61"/>
      <c r="AJ147" s="45"/>
      <c r="AK147" s="61"/>
    </row>
    <row r="148" spans="3:37" x14ac:dyDescent="0.2">
      <c r="C148" s="3"/>
      <c r="D148" s="30"/>
      <c r="E148" s="61"/>
      <c r="F148" s="45"/>
      <c r="G148" s="61"/>
      <c r="H148" s="3"/>
      <c r="I148" s="45"/>
      <c r="J148" s="45"/>
      <c r="K148" s="45"/>
      <c r="L148" s="45"/>
      <c r="M148" s="45"/>
      <c r="N148" s="3"/>
      <c r="O148" s="61"/>
      <c r="P148" s="61"/>
      <c r="Q148" s="61"/>
      <c r="R148" s="45"/>
      <c r="S148" s="61"/>
      <c r="T148" s="236"/>
      <c r="U148" s="45"/>
      <c r="V148" s="45"/>
      <c r="W148" s="45"/>
      <c r="X148" s="45"/>
      <c r="Y148" s="236"/>
      <c r="Z148" s="3"/>
      <c r="AA148" s="45"/>
      <c r="AB148" s="45"/>
      <c r="AC148" s="45"/>
      <c r="AD148" s="45"/>
      <c r="AE148" s="3"/>
      <c r="AF148" s="71"/>
      <c r="AG148" s="61"/>
      <c r="AH148" s="61"/>
      <c r="AI148" s="61"/>
      <c r="AJ148" s="45"/>
      <c r="AK148" s="61"/>
    </row>
    <row r="149" spans="3:37" x14ac:dyDescent="0.2">
      <c r="C149" s="3"/>
      <c r="D149" s="30"/>
      <c r="E149" s="61"/>
      <c r="F149" s="45"/>
      <c r="G149" s="61"/>
      <c r="H149" s="3"/>
      <c r="I149" s="45"/>
      <c r="J149" s="45"/>
      <c r="K149" s="45"/>
      <c r="L149" s="45"/>
      <c r="M149" s="45"/>
      <c r="N149" s="3"/>
      <c r="O149" s="61"/>
      <c r="P149" s="61"/>
      <c r="Q149" s="61"/>
      <c r="R149" s="45"/>
      <c r="S149" s="61"/>
      <c r="T149" s="236"/>
      <c r="U149" s="45"/>
      <c r="V149" s="45"/>
      <c r="W149" s="45"/>
      <c r="X149" s="45"/>
      <c r="Y149" s="236"/>
      <c r="Z149" s="3"/>
      <c r="AA149" s="45"/>
      <c r="AB149" s="45"/>
      <c r="AC149" s="45"/>
      <c r="AD149" s="45"/>
      <c r="AE149" s="3"/>
      <c r="AF149" s="71"/>
      <c r="AG149" s="61"/>
      <c r="AH149" s="61"/>
      <c r="AI149" s="61"/>
      <c r="AJ149" s="45"/>
      <c r="AK149" s="61"/>
    </row>
    <row r="150" spans="3:37" x14ac:dyDescent="0.2">
      <c r="C150" s="3"/>
      <c r="D150" s="30"/>
      <c r="E150" s="61"/>
      <c r="F150" s="45"/>
      <c r="G150" s="61"/>
      <c r="H150" s="3"/>
      <c r="I150" s="45"/>
      <c r="J150" s="45"/>
      <c r="K150" s="45"/>
      <c r="L150" s="45"/>
      <c r="M150" s="45"/>
      <c r="N150" s="3"/>
      <c r="O150" s="61"/>
      <c r="P150" s="61"/>
      <c r="Q150" s="61"/>
      <c r="R150" s="45"/>
      <c r="S150" s="61"/>
      <c r="T150" s="236"/>
      <c r="U150" s="45"/>
      <c r="V150" s="45"/>
      <c r="W150" s="45"/>
      <c r="X150" s="45"/>
      <c r="Y150" s="236"/>
      <c r="Z150" s="3"/>
      <c r="AA150" s="45"/>
      <c r="AB150" s="45"/>
      <c r="AC150" s="45"/>
      <c r="AD150" s="45"/>
      <c r="AE150" s="3"/>
      <c r="AF150" s="71"/>
      <c r="AG150" s="61"/>
      <c r="AH150" s="61"/>
      <c r="AI150" s="61"/>
      <c r="AJ150" s="45"/>
      <c r="AK150" s="61"/>
    </row>
    <row r="151" spans="3:37" x14ac:dyDescent="0.2">
      <c r="C151" s="3"/>
      <c r="D151" s="30"/>
      <c r="E151" s="61"/>
      <c r="F151" s="45"/>
      <c r="G151" s="61"/>
      <c r="H151" s="3"/>
      <c r="I151" s="45"/>
      <c r="J151" s="45"/>
      <c r="K151" s="45"/>
      <c r="L151" s="45"/>
      <c r="M151" s="45"/>
      <c r="N151" s="3"/>
      <c r="O151" s="61"/>
      <c r="P151" s="61"/>
      <c r="Q151" s="61"/>
      <c r="R151" s="45"/>
      <c r="S151" s="61"/>
      <c r="T151" s="236"/>
      <c r="U151" s="45"/>
      <c r="V151" s="45"/>
      <c r="W151" s="45"/>
      <c r="X151" s="45"/>
      <c r="Y151" s="236"/>
      <c r="Z151" s="3"/>
      <c r="AA151" s="45"/>
      <c r="AB151" s="45"/>
      <c r="AC151" s="45"/>
      <c r="AD151" s="45"/>
      <c r="AE151" s="3"/>
      <c r="AF151" s="71"/>
      <c r="AG151" s="61"/>
      <c r="AH151" s="61"/>
      <c r="AI151" s="61"/>
      <c r="AJ151" s="45"/>
      <c r="AK151" s="61"/>
    </row>
    <row r="152" spans="3:37" x14ac:dyDescent="0.2">
      <c r="C152" s="3"/>
      <c r="D152" s="30"/>
      <c r="E152" s="61"/>
      <c r="F152" s="45"/>
      <c r="G152" s="61"/>
      <c r="H152" s="3"/>
      <c r="I152" s="45"/>
      <c r="J152" s="45"/>
      <c r="K152" s="45"/>
      <c r="L152" s="45"/>
      <c r="M152" s="45"/>
      <c r="N152" s="3"/>
      <c r="O152" s="61"/>
      <c r="P152" s="61"/>
      <c r="Q152" s="61"/>
      <c r="R152" s="45"/>
      <c r="S152" s="61"/>
      <c r="T152" s="236"/>
      <c r="U152" s="45"/>
      <c r="V152" s="45"/>
      <c r="W152" s="45"/>
      <c r="X152" s="45"/>
      <c r="Y152" s="236"/>
      <c r="Z152" s="3"/>
      <c r="AA152" s="45"/>
      <c r="AB152" s="45"/>
      <c r="AC152" s="45"/>
      <c r="AD152" s="45"/>
      <c r="AE152" s="3"/>
      <c r="AF152" s="71"/>
      <c r="AG152" s="61"/>
      <c r="AH152" s="61"/>
      <c r="AI152" s="61"/>
      <c r="AJ152" s="45"/>
      <c r="AK152" s="61"/>
    </row>
    <row r="153" spans="3:37" x14ac:dyDescent="0.2">
      <c r="C153" s="3"/>
      <c r="D153" s="30"/>
      <c r="E153" s="61"/>
      <c r="F153" s="45"/>
      <c r="G153" s="61"/>
      <c r="H153" s="3"/>
      <c r="I153" s="45"/>
      <c r="J153" s="45"/>
      <c r="K153" s="45"/>
      <c r="L153" s="45"/>
      <c r="M153" s="45"/>
      <c r="N153" s="3"/>
      <c r="O153" s="61"/>
      <c r="P153" s="61"/>
      <c r="Q153" s="61"/>
      <c r="R153" s="45"/>
      <c r="S153" s="61"/>
      <c r="T153" s="236"/>
      <c r="U153" s="45"/>
      <c r="V153" s="45"/>
      <c r="W153" s="45"/>
      <c r="X153" s="45"/>
      <c r="Y153" s="236"/>
      <c r="Z153" s="3"/>
      <c r="AA153" s="45"/>
      <c r="AB153" s="45"/>
      <c r="AC153" s="45"/>
      <c r="AD153" s="45"/>
      <c r="AE153" s="3"/>
      <c r="AF153" s="71"/>
      <c r="AG153" s="61"/>
      <c r="AH153" s="61"/>
      <c r="AI153" s="61"/>
      <c r="AJ153" s="45"/>
      <c r="AK153" s="61"/>
    </row>
    <row r="154" spans="3:37" x14ac:dyDescent="0.2">
      <c r="C154" s="3"/>
      <c r="D154" s="30"/>
      <c r="E154" s="61"/>
      <c r="F154" s="45"/>
      <c r="G154" s="61"/>
      <c r="H154" s="3"/>
      <c r="I154" s="45"/>
      <c r="J154" s="45"/>
      <c r="K154" s="45"/>
      <c r="L154" s="45"/>
      <c r="M154" s="45"/>
      <c r="N154" s="3"/>
      <c r="O154" s="61"/>
      <c r="P154" s="61"/>
      <c r="Q154" s="61"/>
      <c r="R154" s="45"/>
      <c r="S154" s="61"/>
      <c r="T154" s="236"/>
      <c r="U154" s="45"/>
      <c r="V154" s="45"/>
      <c r="W154" s="45"/>
      <c r="X154" s="45"/>
      <c r="Y154" s="236"/>
      <c r="Z154" s="3"/>
      <c r="AA154" s="45"/>
      <c r="AB154" s="45"/>
      <c r="AC154" s="45"/>
      <c r="AD154" s="45"/>
      <c r="AE154" s="3"/>
      <c r="AF154" s="71"/>
      <c r="AG154" s="61"/>
      <c r="AH154" s="61"/>
      <c r="AI154" s="61"/>
      <c r="AJ154" s="45"/>
      <c r="AK154" s="61"/>
    </row>
    <row r="155" spans="3:37" x14ac:dyDescent="0.2">
      <c r="C155" s="3"/>
      <c r="D155" s="30"/>
      <c r="E155" s="61"/>
      <c r="F155" s="45"/>
      <c r="G155" s="61"/>
      <c r="H155" s="3"/>
      <c r="I155" s="45"/>
      <c r="J155" s="45"/>
      <c r="K155" s="45"/>
      <c r="L155" s="45"/>
      <c r="M155" s="45"/>
      <c r="N155" s="3"/>
      <c r="O155" s="61"/>
      <c r="P155" s="61"/>
      <c r="Q155" s="61"/>
      <c r="R155" s="45"/>
      <c r="S155" s="61"/>
      <c r="T155" s="236"/>
      <c r="U155" s="45"/>
      <c r="V155" s="45"/>
      <c r="W155" s="45"/>
      <c r="X155" s="45"/>
      <c r="Y155" s="236"/>
      <c r="Z155" s="3"/>
      <c r="AA155" s="45"/>
      <c r="AB155" s="45"/>
      <c r="AC155" s="45"/>
      <c r="AD155" s="45"/>
      <c r="AE155" s="3"/>
      <c r="AF155" s="71"/>
      <c r="AG155" s="61"/>
      <c r="AH155" s="61"/>
      <c r="AI155" s="61"/>
      <c r="AJ155" s="45"/>
      <c r="AK155" s="61"/>
    </row>
    <row r="156" spans="3:37" x14ac:dyDescent="0.2">
      <c r="C156" s="3"/>
      <c r="D156" s="30"/>
      <c r="E156" s="61"/>
      <c r="F156" s="45"/>
      <c r="G156" s="61"/>
      <c r="H156" s="3"/>
      <c r="I156" s="45"/>
      <c r="J156" s="45"/>
      <c r="K156" s="45"/>
      <c r="L156" s="45"/>
      <c r="M156" s="45"/>
      <c r="N156" s="3"/>
      <c r="O156" s="61"/>
      <c r="P156" s="61"/>
      <c r="Q156" s="61"/>
      <c r="R156" s="45"/>
      <c r="S156" s="61"/>
      <c r="T156" s="236"/>
      <c r="U156" s="45"/>
      <c r="V156" s="45"/>
      <c r="W156" s="45"/>
      <c r="X156" s="45"/>
      <c r="Y156" s="236"/>
      <c r="Z156" s="3"/>
      <c r="AA156" s="45"/>
      <c r="AB156" s="45"/>
      <c r="AC156" s="45"/>
      <c r="AD156" s="45"/>
      <c r="AE156" s="3"/>
      <c r="AF156" s="71"/>
      <c r="AG156" s="61"/>
      <c r="AH156" s="61"/>
      <c r="AI156" s="61"/>
      <c r="AJ156" s="45"/>
      <c r="AK156" s="61"/>
    </row>
    <row r="157" spans="3:37" x14ac:dyDescent="0.2">
      <c r="C157" s="3"/>
      <c r="D157" s="30"/>
      <c r="E157" s="61"/>
      <c r="F157" s="45"/>
      <c r="G157" s="61"/>
      <c r="H157" s="3"/>
      <c r="I157" s="45"/>
      <c r="J157" s="45"/>
      <c r="K157" s="45"/>
      <c r="L157" s="45"/>
      <c r="M157" s="45"/>
      <c r="N157" s="3"/>
      <c r="O157" s="61"/>
      <c r="P157" s="61"/>
      <c r="Q157" s="61"/>
      <c r="R157" s="45"/>
      <c r="S157" s="61"/>
      <c r="T157" s="236"/>
      <c r="U157" s="45"/>
      <c r="V157" s="45"/>
      <c r="W157" s="45"/>
      <c r="X157" s="45"/>
      <c r="Y157" s="236"/>
      <c r="Z157" s="3"/>
      <c r="AA157" s="45"/>
      <c r="AB157" s="45"/>
      <c r="AC157" s="45"/>
      <c r="AD157" s="45"/>
      <c r="AE157" s="3"/>
      <c r="AF157" s="71"/>
      <c r="AG157" s="61"/>
      <c r="AH157" s="61"/>
      <c r="AI157" s="61"/>
      <c r="AJ157" s="45"/>
      <c r="AK157" s="61"/>
    </row>
    <row r="158" spans="3:37" x14ac:dyDescent="0.2">
      <c r="C158" s="3"/>
      <c r="D158" s="30"/>
      <c r="E158" s="61"/>
      <c r="F158" s="45"/>
      <c r="G158" s="61"/>
      <c r="H158" s="3"/>
      <c r="I158" s="45"/>
      <c r="J158" s="45"/>
      <c r="K158" s="45"/>
      <c r="L158" s="45"/>
      <c r="M158" s="45"/>
      <c r="N158" s="3"/>
      <c r="O158" s="61"/>
      <c r="P158" s="61"/>
      <c r="Q158" s="61"/>
      <c r="R158" s="45"/>
      <c r="S158" s="61"/>
      <c r="T158" s="236"/>
      <c r="U158" s="45"/>
      <c r="V158" s="45"/>
      <c r="W158" s="45"/>
      <c r="X158" s="45"/>
      <c r="Y158" s="236"/>
      <c r="Z158" s="3"/>
      <c r="AA158" s="45"/>
      <c r="AB158" s="45"/>
      <c r="AC158" s="45"/>
      <c r="AD158" s="45"/>
      <c r="AE158" s="3"/>
      <c r="AF158" s="71"/>
      <c r="AG158" s="61"/>
      <c r="AH158" s="61"/>
      <c r="AI158" s="61"/>
      <c r="AJ158" s="45"/>
      <c r="AK158" s="61"/>
    </row>
    <row r="159" spans="3:37" x14ac:dyDescent="0.2">
      <c r="C159" s="3"/>
      <c r="D159" s="30"/>
      <c r="E159" s="61"/>
      <c r="F159" s="45"/>
      <c r="G159" s="61"/>
      <c r="H159" s="3"/>
      <c r="I159" s="45"/>
      <c r="J159" s="45"/>
      <c r="K159" s="45"/>
      <c r="L159" s="45"/>
      <c r="M159" s="45"/>
      <c r="N159" s="3"/>
      <c r="O159" s="61"/>
      <c r="P159" s="61"/>
      <c r="Q159" s="61"/>
      <c r="R159" s="45"/>
      <c r="S159" s="61"/>
      <c r="T159" s="236"/>
      <c r="U159" s="45"/>
      <c r="V159" s="45"/>
      <c r="W159" s="45"/>
      <c r="X159" s="45"/>
      <c r="Y159" s="236"/>
      <c r="Z159" s="3"/>
      <c r="AA159" s="45"/>
      <c r="AB159" s="45"/>
      <c r="AC159" s="45"/>
      <c r="AD159" s="45"/>
      <c r="AE159" s="3"/>
      <c r="AF159" s="71"/>
      <c r="AG159" s="61"/>
      <c r="AH159" s="61"/>
      <c r="AI159" s="61"/>
      <c r="AJ159" s="45"/>
      <c r="AK159" s="61"/>
    </row>
    <row r="160" spans="3:37" x14ac:dyDescent="0.2">
      <c r="C160" s="3"/>
      <c r="D160" s="30"/>
      <c r="E160" s="61"/>
      <c r="F160" s="45"/>
      <c r="G160" s="61"/>
      <c r="H160" s="3"/>
      <c r="I160" s="45"/>
      <c r="J160" s="45"/>
      <c r="K160" s="45"/>
      <c r="L160" s="45"/>
      <c r="M160" s="45"/>
      <c r="N160" s="3"/>
      <c r="O160" s="61"/>
      <c r="P160" s="61"/>
      <c r="Q160" s="61"/>
      <c r="R160" s="45"/>
      <c r="S160" s="61"/>
      <c r="T160" s="236"/>
      <c r="U160" s="45"/>
      <c r="V160" s="45"/>
      <c r="W160" s="45"/>
      <c r="X160" s="45"/>
      <c r="Y160" s="236"/>
      <c r="Z160" s="3"/>
      <c r="AA160" s="45"/>
      <c r="AB160" s="45"/>
      <c r="AC160" s="45"/>
      <c r="AD160" s="45"/>
      <c r="AE160" s="3"/>
      <c r="AF160" s="71"/>
      <c r="AG160" s="61"/>
      <c r="AH160" s="61"/>
      <c r="AI160" s="61"/>
      <c r="AJ160" s="45"/>
      <c r="AK160" s="61"/>
    </row>
    <row r="161" spans="3:37" x14ac:dyDescent="0.2">
      <c r="C161" s="3"/>
      <c r="D161" s="30"/>
      <c r="E161" s="61"/>
      <c r="F161" s="45"/>
      <c r="G161" s="61"/>
      <c r="H161" s="3"/>
      <c r="I161" s="45"/>
      <c r="J161" s="45"/>
      <c r="K161" s="45"/>
      <c r="L161" s="45"/>
      <c r="M161" s="45"/>
      <c r="N161" s="3"/>
      <c r="O161" s="61"/>
      <c r="P161" s="61"/>
      <c r="Q161" s="61"/>
      <c r="R161" s="45"/>
      <c r="S161" s="61"/>
      <c r="T161" s="236"/>
      <c r="U161" s="45"/>
      <c r="V161" s="45"/>
      <c r="W161" s="45"/>
      <c r="X161" s="45"/>
      <c r="Y161" s="236"/>
      <c r="Z161" s="3"/>
      <c r="AA161" s="45"/>
      <c r="AB161" s="45"/>
      <c r="AC161" s="45"/>
      <c r="AD161" s="45"/>
      <c r="AE161" s="3"/>
      <c r="AF161" s="71"/>
      <c r="AG161" s="61"/>
      <c r="AH161" s="61"/>
      <c r="AI161" s="61"/>
      <c r="AJ161" s="45"/>
      <c r="AK161" s="61"/>
    </row>
    <row r="162" spans="3:37" x14ac:dyDescent="0.2">
      <c r="C162" s="3"/>
      <c r="D162" s="30"/>
      <c r="E162" s="61"/>
      <c r="F162" s="45"/>
      <c r="G162" s="61"/>
      <c r="H162" s="3"/>
      <c r="I162" s="45"/>
      <c r="J162" s="45"/>
      <c r="K162" s="45"/>
      <c r="L162" s="45"/>
      <c r="M162" s="45"/>
      <c r="N162" s="3"/>
      <c r="O162" s="61"/>
      <c r="P162" s="61"/>
      <c r="Q162" s="61"/>
      <c r="R162" s="45"/>
      <c r="S162" s="61"/>
      <c r="T162" s="236"/>
      <c r="U162" s="45"/>
      <c r="V162" s="45"/>
      <c r="W162" s="45"/>
      <c r="X162" s="45"/>
      <c r="Y162" s="236"/>
      <c r="Z162" s="3"/>
      <c r="AA162" s="45"/>
      <c r="AB162" s="45"/>
      <c r="AC162" s="45"/>
      <c r="AD162" s="45"/>
      <c r="AE162" s="3"/>
      <c r="AF162" s="71"/>
      <c r="AG162" s="61"/>
      <c r="AH162" s="61"/>
      <c r="AI162" s="61"/>
      <c r="AJ162" s="45"/>
      <c r="AK162" s="61"/>
    </row>
    <row r="163" spans="3:37" x14ac:dyDescent="0.2">
      <c r="C163" s="3"/>
      <c r="D163" s="30"/>
      <c r="E163" s="61"/>
      <c r="F163" s="45"/>
      <c r="G163" s="61"/>
      <c r="H163" s="3"/>
      <c r="I163" s="45"/>
      <c r="J163" s="45"/>
      <c r="K163" s="45"/>
      <c r="L163" s="45"/>
      <c r="M163" s="45"/>
      <c r="N163" s="3"/>
      <c r="O163" s="61"/>
      <c r="P163" s="61"/>
      <c r="Q163" s="61"/>
      <c r="R163" s="45"/>
      <c r="S163" s="61"/>
      <c r="T163" s="236"/>
      <c r="U163" s="45"/>
      <c r="V163" s="45"/>
      <c r="W163" s="45"/>
      <c r="X163" s="45"/>
      <c r="Y163" s="236"/>
      <c r="Z163" s="3"/>
      <c r="AA163" s="45"/>
      <c r="AB163" s="45"/>
      <c r="AC163" s="45"/>
      <c r="AD163" s="45"/>
      <c r="AE163" s="3"/>
      <c r="AF163" s="71"/>
      <c r="AG163" s="61"/>
      <c r="AH163" s="61"/>
      <c r="AI163" s="61"/>
      <c r="AJ163" s="45"/>
      <c r="AK163" s="61"/>
    </row>
    <row r="164" spans="3:37" x14ac:dyDescent="0.2">
      <c r="C164" s="3"/>
      <c r="D164" s="30"/>
      <c r="E164" s="61"/>
      <c r="F164" s="45"/>
      <c r="G164" s="61"/>
      <c r="H164" s="3"/>
      <c r="I164" s="45"/>
      <c r="J164" s="45"/>
      <c r="K164" s="45"/>
      <c r="L164" s="45"/>
      <c r="M164" s="45"/>
      <c r="N164" s="3"/>
      <c r="O164" s="61"/>
      <c r="P164" s="61"/>
      <c r="Q164" s="61"/>
      <c r="R164" s="45"/>
      <c r="S164" s="61"/>
      <c r="T164" s="236"/>
      <c r="U164" s="45"/>
      <c r="V164" s="45"/>
      <c r="W164" s="45"/>
      <c r="X164" s="45"/>
      <c r="Y164" s="236"/>
      <c r="Z164" s="3"/>
      <c r="AA164" s="45"/>
      <c r="AB164" s="45"/>
      <c r="AC164" s="45"/>
      <c r="AD164" s="45"/>
      <c r="AE164" s="3"/>
      <c r="AF164" s="71"/>
      <c r="AG164" s="61"/>
      <c r="AH164" s="61"/>
      <c r="AI164" s="61"/>
      <c r="AJ164" s="45"/>
      <c r="AK164" s="61"/>
    </row>
    <row r="165" spans="3:37" x14ac:dyDescent="0.2">
      <c r="C165" s="3"/>
      <c r="D165" s="30"/>
      <c r="E165" s="61"/>
      <c r="F165" s="45"/>
      <c r="G165" s="61"/>
      <c r="H165" s="3"/>
      <c r="I165" s="45"/>
      <c r="J165" s="45"/>
      <c r="K165" s="45"/>
      <c r="L165" s="45"/>
      <c r="M165" s="45"/>
      <c r="N165" s="3"/>
      <c r="O165" s="61"/>
      <c r="P165" s="61"/>
      <c r="Q165" s="61"/>
      <c r="R165" s="45"/>
      <c r="S165" s="61"/>
      <c r="T165" s="236"/>
      <c r="U165" s="45"/>
      <c r="V165" s="45"/>
      <c r="W165" s="45"/>
      <c r="X165" s="45"/>
      <c r="Y165" s="236"/>
      <c r="Z165" s="3"/>
      <c r="AA165" s="45"/>
      <c r="AB165" s="45"/>
      <c r="AC165" s="45"/>
      <c r="AD165" s="45"/>
      <c r="AE165" s="3"/>
      <c r="AF165" s="71"/>
      <c r="AG165" s="61"/>
      <c r="AH165" s="61"/>
      <c r="AI165" s="61"/>
      <c r="AJ165" s="45"/>
      <c r="AK165" s="61"/>
    </row>
    <row r="166" spans="3:37" x14ac:dyDescent="0.2">
      <c r="C166" s="3"/>
      <c r="D166" s="30"/>
      <c r="E166" s="61"/>
      <c r="F166" s="45"/>
      <c r="G166" s="61"/>
      <c r="H166" s="3"/>
      <c r="I166" s="45"/>
      <c r="J166" s="45"/>
      <c r="K166" s="45"/>
      <c r="L166" s="45"/>
      <c r="M166" s="45"/>
      <c r="N166" s="3"/>
      <c r="O166" s="61"/>
      <c r="P166" s="61"/>
      <c r="Q166" s="61"/>
      <c r="R166" s="45"/>
      <c r="S166" s="61"/>
      <c r="T166" s="236"/>
      <c r="U166" s="45"/>
      <c r="V166" s="45"/>
      <c r="W166" s="45"/>
      <c r="X166" s="45"/>
      <c r="Y166" s="236"/>
      <c r="Z166" s="3"/>
      <c r="AA166" s="45"/>
      <c r="AB166" s="45"/>
      <c r="AC166" s="45"/>
      <c r="AD166" s="45"/>
      <c r="AE166" s="3"/>
      <c r="AF166" s="71"/>
      <c r="AG166" s="61"/>
      <c r="AH166" s="61"/>
      <c r="AI166" s="61"/>
      <c r="AJ166" s="45"/>
      <c r="AK166" s="61"/>
    </row>
    <row r="167" spans="3:37" x14ac:dyDescent="0.2">
      <c r="C167" s="3"/>
      <c r="D167" s="30"/>
      <c r="E167" s="61"/>
      <c r="F167" s="45"/>
      <c r="G167" s="61"/>
      <c r="H167" s="3"/>
      <c r="I167" s="45"/>
      <c r="J167" s="45"/>
      <c r="K167" s="45"/>
      <c r="L167" s="45"/>
      <c r="M167" s="45"/>
      <c r="N167" s="3"/>
      <c r="O167" s="61"/>
      <c r="P167" s="61"/>
      <c r="Q167" s="61"/>
      <c r="R167" s="45"/>
      <c r="S167" s="61"/>
      <c r="T167" s="236"/>
      <c r="U167" s="45"/>
      <c r="V167" s="45"/>
      <c r="W167" s="45"/>
      <c r="X167" s="45"/>
      <c r="Y167" s="236"/>
      <c r="Z167" s="3"/>
      <c r="AA167" s="45"/>
      <c r="AB167" s="45"/>
      <c r="AC167" s="45"/>
      <c r="AD167" s="45"/>
      <c r="AE167" s="3"/>
      <c r="AF167" s="71"/>
      <c r="AG167" s="61"/>
      <c r="AH167" s="61"/>
      <c r="AI167" s="61"/>
      <c r="AJ167" s="45"/>
      <c r="AK167" s="61"/>
    </row>
    <row r="168" spans="3:37" x14ac:dyDescent="0.2">
      <c r="C168" s="3"/>
      <c r="D168" s="30"/>
      <c r="E168" s="61"/>
      <c r="F168" s="45"/>
      <c r="G168" s="61"/>
      <c r="H168" s="3"/>
      <c r="I168" s="45"/>
      <c r="J168" s="45"/>
      <c r="K168" s="45"/>
      <c r="L168" s="45"/>
      <c r="M168" s="45"/>
      <c r="N168" s="3"/>
      <c r="O168" s="61"/>
      <c r="P168" s="61"/>
      <c r="Q168" s="61"/>
      <c r="R168" s="45"/>
      <c r="S168" s="61"/>
      <c r="T168" s="236"/>
      <c r="U168" s="45"/>
      <c r="V168" s="45"/>
      <c r="W168" s="45"/>
      <c r="X168" s="45"/>
      <c r="Y168" s="236"/>
      <c r="Z168" s="3"/>
      <c r="AA168" s="45"/>
      <c r="AB168" s="45"/>
      <c r="AC168" s="45"/>
      <c r="AD168" s="45"/>
      <c r="AE168" s="3"/>
      <c r="AF168" s="71"/>
      <c r="AG168" s="61"/>
      <c r="AH168" s="61"/>
      <c r="AI168" s="61"/>
      <c r="AJ168" s="45"/>
      <c r="AK168" s="61"/>
    </row>
    <row r="169" spans="3:37" x14ac:dyDescent="0.2">
      <c r="C169" s="3"/>
      <c r="D169" s="30"/>
      <c r="E169" s="61"/>
      <c r="F169" s="45"/>
      <c r="G169" s="61"/>
      <c r="H169" s="3"/>
      <c r="I169" s="45"/>
      <c r="J169" s="45"/>
      <c r="K169" s="45"/>
      <c r="L169" s="45"/>
      <c r="M169" s="45"/>
      <c r="N169" s="3"/>
      <c r="O169" s="61"/>
      <c r="P169" s="61"/>
      <c r="Q169" s="61"/>
      <c r="R169" s="45"/>
      <c r="S169" s="61"/>
      <c r="T169" s="236"/>
      <c r="U169" s="45"/>
      <c r="V169" s="45"/>
      <c r="W169" s="45"/>
      <c r="X169" s="45"/>
      <c r="Y169" s="236"/>
      <c r="Z169" s="3"/>
      <c r="AA169" s="45"/>
      <c r="AB169" s="45"/>
      <c r="AC169" s="45"/>
      <c r="AD169" s="45"/>
      <c r="AE169" s="3"/>
      <c r="AF169" s="71"/>
      <c r="AG169" s="61"/>
      <c r="AH169" s="61"/>
      <c r="AI169" s="61"/>
      <c r="AJ169" s="45"/>
      <c r="AK169" s="61"/>
    </row>
    <row r="170" spans="3:37" x14ac:dyDescent="0.2">
      <c r="C170" s="3"/>
      <c r="D170" s="30"/>
      <c r="E170" s="61"/>
      <c r="F170" s="45"/>
      <c r="G170" s="61"/>
      <c r="H170" s="3"/>
      <c r="I170" s="45"/>
      <c r="J170" s="45"/>
      <c r="K170" s="45"/>
      <c r="L170" s="45"/>
      <c r="M170" s="45"/>
      <c r="N170" s="3"/>
      <c r="O170" s="61"/>
      <c r="P170" s="61"/>
      <c r="Q170" s="61"/>
      <c r="R170" s="45"/>
      <c r="S170" s="61"/>
      <c r="T170" s="236"/>
      <c r="U170" s="45"/>
      <c r="V170" s="45"/>
      <c r="W170" s="45"/>
      <c r="X170" s="45"/>
      <c r="Y170" s="236"/>
      <c r="Z170" s="3"/>
      <c r="AA170" s="45"/>
      <c r="AB170" s="45"/>
      <c r="AC170" s="45"/>
      <c r="AD170" s="45"/>
      <c r="AE170" s="3"/>
      <c r="AF170" s="71"/>
      <c r="AG170" s="61"/>
      <c r="AH170" s="61"/>
      <c r="AI170" s="61"/>
      <c r="AJ170" s="45"/>
      <c r="AK170" s="61"/>
    </row>
    <row r="171" spans="3:37" x14ac:dyDescent="0.2">
      <c r="C171" s="3"/>
      <c r="D171" s="30"/>
      <c r="E171" s="61"/>
      <c r="F171" s="45"/>
      <c r="G171" s="61"/>
      <c r="H171" s="3"/>
      <c r="I171" s="45"/>
      <c r="J171" s="45"/>
      <c r="K171" s="45"/>
      <c r="L171" s="45"/>
      <c r="M171" s="45"/>
      <c r="N171" s="3"/>
      <c r="O171" s="61"/>
      <c r="P171" s="61"/>
      <c r="Q171" s="61"/>
      <c r="R171" s="45"/>
      <c r="S171" s="61"/>
      <c r="T171" s="236"/>
      <c r="U171" s="45"/>
      <c r="V171" s="45"/>
      <c r="W171" s="45"/>
      <c r="X171" s="45"/>
      <c r="Y171" s="236"/>
      <c r="Z171" s="3"/>
      <c r="AA171" s="45"/>
      <c r="AB171" s="45"/>
      <c r="AC171" s="45"/>
      <c r="AD171" s="45"/>
      <c r="AE171" s="3"/>
      <c r="AF171" s="71"/>
      <c r="AG171" s="61"/>
      <c r="AH171" s="61"/>
      <c r="AI171" s="61"/>
      <c r="AJ171" s="45"/>
      <c r="AK171" s="61"/>
    </row>
    <row r="172" spans="3:37" x14ac:dyDescent="0.2">
      <c r="C172" s="3"/>
      <c r="D172" s="30"/>
      <c r="E172" s="61"/>
      <c r="F172" s="45"/>
      <c r="G172" s="61"/>
      <c r="H172" s="3"/>
      <c r="I172" s="45"/>
      <c r="J172" s="45"/>
      <c r="K172" s="45"/>
      <c r="L172" s="45"/>
      <c r="M172" s="45"/>
      <c r="N172" s="3"/>
      <c r="O172" s="61"/>
      <c r="P172" s="61"/>
      <c r="Q172" s="61"/>
      <c r="R172" s="45"/>
      <c r="S172" s="61"/>
      <c r="T172" s="236"/>
      <c r="U172" s="45"/>
      <c r="V172" s="45"/>
      <c r="W172" s="45"/>
      <c r="X172" s="45"/>
      <c r="Y172" s="236"/>
      <c r="Z172" s="3"/>
      <c r="AA172" s="45"/>
      <c r="AB172" s="45"/>
      <c r="AC172" s="45"/>
      <c r="AD172" s="45"/>
      <c r="AE172" s="3"/>
      <c r="AF172" s="71"/>
      <c r="AG172" s="61"/>
      <c r="AH172" s="61"/>
      <c r="AI172" s="61"/>
      <c r="AJ172" s="45"/>
      <c r="AK172" s="61"/>
    </row>
    <row r="173" spans="3:37" x14ac:dyDescent="0.2">
      <c r="C173" s="3"/>
      <c r="D173" s="30"/>
      <c r="E173" s="61"/>
      <c r="F173" s="45"/>
      <c r="G173" s="61"/>
      <c r="H173" s="3"/>
      <c r="I173" s="45"/>
      <c r="J173" s="45"/>
      <c r="K173" s="45"/>
      <c r="L173" s="45"/>
      <c r="M173" s="45"/>
      <c r="N173" s="3"/>
      <c r="O173" s="61"/>
      <c r="P173" s="61"/>
      <c r="Q173" s="61"/>
      <c r="R173" s="45"/>
      <c r="S173" s="61"/>
      <c r="T173" s="236"/>
      <c r="U173" s="45"/>
      <c r="V173" s="45"/>
      <c r="W173" s="45"/>
      <c r="X173" s="45"/>
      <c r="Y173" s="236"/>
      <c r="Z173" s="3"/>
      <c r="AA173" s="45"/>
      <c r="AB173" s="45"/>
      <c r="AC173" s="45"/>
      <c r="AD173" s="45"/>
      <c r="AE173" s="3"/>
      <c r="AF173" s="71"/>
      <c r="AG173" s="61"/>
      <c r="AH173" s="61"/>
      <c r="AI173" s="61"/>
      <c r="AJ173" s="45"/>
      <c r="AK173" s="61"/>
    </row>
    <row r="174" spans="3:37" x14ac:dyDescent="0.2">
      <c r="C174" s="3"/>
      <c r="D174" s="30"/>
      <c r="E174" s="61"/>
      <c r="F174" s="45"/>
      <c r="G174" s="61"/>
      <c r="H174" s="3"/>
      <c r="I174" s="45"/>
      <c r="J174" s="45"/>
      <c r="K174" s="45"/>
      <c r="L174" s="45"/>
      <c r="M174" s="45"/>
      <c r="N174" s="3"/>
      <c r="O174" s="61"/>
      <c r="P174" s="61"/>
      <c r="Q174" s="61"/>
      <c r="R174" s="45"/>
      <c r="S174" s="61"/>
      <c r="T174" s="236"/>
      <c r="U174" s="45"/>
      <c r="V174" s="45"/>
      <c r="W174" s="45"/>
      <c r="X174" s="45"/>
      <c r="Y174" s="236"/>
      <c r="Z174" s="3"/>
      <c r="AA174" s="45"/>
      <c r="AB174" s="45"/>
      <c r="AC174" s="45"/>
      <c r="AD174" s="45"/>
      <c r="AE174" s="3"/>
      <c r="AF174" s="71"/>
      <c r="AG174" s="61"/>
      <c r="AH174" s="61"/>
      <c r="AI174" s="61"/>
      <c r="AJ174" s="45"/>
      <c r="AK174" s="61"/>
    </row>
    <row r="175" spans="3:37" x14ac:dyDescent="0.2">
      <c r="C175" s="3"/>
      <c r="D175" s="30"/>
      <c r="E175" s="61"/>
      <c r="F175" s="45"/>
      <c r="G175" s="61"/>
      <c r="H175" s="3"/>
      <c r="I175" s="45"/>
      <c r="J175" s="45"/>
      <c r="K175" s="45"/>
      <c r="L175" s="45"/>
      <c r="M175" s="45"/>
      <c r="N175" s="3"/>
      <c r="O175" s="61"/>
      <c r="P175" s="61"/>
      <c r="Q175" s="61"/>
      <c r="R175" s="45"/>
      <c r="S175" s="61"/>
      <c r="T175" s="236"/>
      <c r="U175" s="45"/>
      <c r="V175" s="45"/>
      <c r="W175" s="45"/>
      <c r="X175" s="45"/>
      <c r="Y175" s="236"/>
      <c r="Z175" s="3"/>
      <c r="AA175" s="45"/>
      <c r="AB175" s="45"/>
      <c r="AC175" s="45"/>
      <c r="AD175" s="45"/>
      <c r="AE175" s="3"/>
      <c r="AF175" s="71"/>
      <c r="AG175" s="61"/>
      <c r="AH175" s="61"/>
      <c r="AI175" s="61"/>
      <c r="AJ175" s="45"/>
      <c r="AK175" s="61"/>
    </row>
    <row r="176" spans="3:37" x14ac:dyDescent="0.2">
      <c r="C176" s="3"/>
      <c r="D176" s="30"/>
      <c r="E176" s="61"/>
      <c r="F176" s="45"/>
      <c r="G176" s="61"/>
      <c r="H176" s="3"/>
      <c r="I176" s="45"/>
      <c r="J176" s="45"/>
      <c r="K176" s="45"/>
      <c r="L176" s="45"/>
      <c r="M176" s="45"/>
      <c r="N176" s="3"/>
      <c r="O176" s="61"/>
      <c r="P176" s="61"/>
      <c r="Q176" s="61"/>
      <c r="R176" s="45"/>
      <c r="S176" s="61"/>
      <c r="T176" s="236"/>
      <c r="U176" s="45"/>
      <c r="V176" s="45"/>
      <c r="W176" s="45"/>
      <c r="X176" s="45"/>
      <c r="Y176" s="236"/>
      <c r="Z176" s="3"/>
      <c r="AA176" s="45"/>
      <c r="AB176" s="45"/>
      <c r="AC176" s="45"/>
      <c r="AD176" s="45"/>
      <c r="AE176" s="3"/>
      <c r="AF176" s="71"/>
      <c r="AG176" s="61"/>
      <c r="AH176" s="61"/>
      <c r="AI176" s="61"/>
      <c r="AJ176" s="45"/>
      <c r="AK176" s="61"/>
    </row>
    <row r="177" spans="3:37" x14ac:dyDescent="0.2">
      <c r="C177" s="3"/>
      <c r="D177" s="30"/>
      <c r="E177" s="61"/>
      <c r="F177" s="45"/>
      <c r="G177" s="61"/>
      <c r="H177" s="3"/>
      <c r="I177" s="45"/>
      <c r="J177" s="45"/>
      <c r="K177" s="45"/>
      <c r="L177" s="45"/>
      <c r="M177" s="45"/>
      <c r="N177" s="3"/>
      <c r="O177" s="61"/>
      <c r="P177" s="61"/>
      <c r="Q177" s="61"/>
      <c r="R177" s="45"/>
      <c r="S177" s="61"/>
      <c r="T177" s="236"/>
      <c r="U177" s="45"/>
      <c r="V177" s="45"/>
      <c r="W177" s="45"/>
      <c r="X177" s="45"/>
      <c r="Y177" s="236"/>
      <c r="Z177" s="3"/>
      <c r="AA177" s="45"/>
      <c r="AB177" s="45"/>
      <c r="AC177" s="45"/>
      <c r="AD177" s="45"/>
      <c r="AE177" s="3"/>
      <c r="AF177" s="71"/>
      <c r="AG177" s="61"/>
      <c r="AH177" s="61"/>
      <c r="AI177" s="61"/>
      <c r="AJ177" s="45"/>
      <c r="AK177" s="61"/>
    </row>
    <row r="178" spans="3:37" x14ac:dyDescent="0.2">
      <c r="C178" s="3"/>
      <c r="D178" s="30"/>
      <c r="E178" s="61"/>
      <c r="F178" s="45"/>
      <c r="G178" s="61"/>
      <c r="H178" s="3"/>
      <c r="I178" s="45"/>
      <c r="J178" s="45"/>
      <c r="K178" s="45"/>
      <c r="L178" s="45"/>
      <c r="M178" s="45"/>
      <c r="N178" s="3"/>
      <c r="O178" s="61"/>
      <c r="P178" s="61"/>
      <c r="Q178" s="61"/>
      <c r="R178" s="45"/>
      <c r="S178" s="61"/>
      <c r="T178" s="236"/>
      <c r="U178" s="45"/>
      <c r="V178" s="45"/>
      <c r="W178" s="45"/>
      <c r="X178" s="45"/>
      <c r="Y178" s="236"/>
      <c r="Z178" s="3"/>
      <c r="AA178" s="45"/>
      <c r="AB178" s="45"/>
      <c r="AC178" s="45"/>
      <c r="AD178" s="45"/>
      <c r="AE178" s="3"/>
      <c r="AF178" s="71"/>
      <c r="AG178" s="61"/>
      <c r="AH178" s="61"/>
      <c r="AI178" s="61"/>
      <c r="AJ178" s="45"/>
      <c r="AK178" s="61"/>
    </row>
    <row r="179" spans="3:37" x14ac:dyDescent="0.2">
      <c r="C179" s="3"/>
      <c r="D179" s="30"/>
      <c r="E179" s="61"/>
      <c r="F179" s="45"/>
      <c r="G179" s="61"/>
      <c r="H179" s="3"/>
      <c r="I179" s="45"/>
      <c r="J179" s="45"/>
      <c r="K179" s="45"/>
      <c r="L179" s="45"/>
      <c r="M179" s="45"/>
      <c r="N179" s="3"/>
      <c r="O179" s="61"/>
      <c r="P179" s="61"/>
      <c r="Q179" s="61"/>
      <c r="R179" s="45"/>
      <c r="S179" s="61"/>
      <c r="T179" s="236"/>
      <c r="U179" s="45"/>
      <c r="V179" s="45"/>
      <c r="W179" s="45"/>
      <c r="X179" s="45"/>
      <c r="Y179" s="236"/>
      <c r="Z179" s="3"/>
      <c r="AA179" s="45"/>
      <c r="AB179" s="45"/>
      <c r="AC179" s="45"/>
      <c r="AD179" s="45"/>
      <c r="AE179" s="3"/>
      <c r="AF179" s="71"/>
      <c r="AG179" s="61"/>
      <c r="AH179" s="61"/>
      <c r="AI179" s="61"/>
      <c r="AJ179" s="45"/>
      <c r="AK179" s="61"/>
    </row>
    <row r="180" spans="3:37" x14ac:dyDescent="0.2">
      <c r="C180" s="3"/>
      <c r="D180" s="30"/>
      <c r="E180" s="61"/>
      <c r="F180" s="45"/>
      <c r="G180" s="61"/>
      <c r="H180" s="3"/>
      <c r="I180" s="45"/>
      <c r="J180" s="45"/>
      <c r="K180" s="45"/>
      <c r="L180" s="45"/>
      <c r="M180" s="45"/>
      <c r="N180" s="3"/>
      <c r="O180" s="61"/>
      <c r="P180" s="61"/>
      <c r="Q180" s="61"/>
      <c r="R180" s="45"/>
      <c r="S180" s="61"/>
      <c r="T180" s="236"/>
      <c r="U180" s="45"/>
      <c r="V180" s="45"/>
      <c r="W180" s="45"/>
      <c r="X180" s="45"/>
      <c r="Y180" s="236"/>
      <c r="Z180" s="3"/>
      <c r="AA180" s="45"/>
      <c r="AB180" s="45"/>
      <c r="AC180" s="45"/>
      <c r="AD180" s="45"/>
      <c r="AE180" s="3"/>
      <c r="AF180" s="71"/>
      <c r="AG180" s="61"/>
      <c r="AH180" s="61"/>
      <c r="AI180" s="61"/>
      <c r="AJ180" s="45"/>
      <c r="AK180" s="61"/>
    </row>
    <row r="181" spans="3:37" x14ac:dyDescent="0.2">
      <c r="C181" s="3"/>
      <c r="D181" s="30"/>
      <c r="E181" s="61"/>
      <c r="F181" s="45"/>
      <c r="G181" s="61"/>
      <c r="H181" s="3"/>
      <c r="I181" s="45"/>
      <c r="J181" s="45"/>
      <c r="K181" s="45"/>
      <c r="L181" s="45"/>
      <c r="M181" s="45"/>
      <c r="N181" s="3"/>
      <c r="O181" s="61"/>
      <c r="P181" s="61"/>
      <c r="Q181" s="61"/>
      <c r="R181" s="45"/>
      <c r="S181" s="61"/>
      <c r="T181" s="236"/>
      <c r="U181" s="45"/>
      <c r="V181" s="45"/>
      <c r="W181" s="45"/>
      <c r="X181" s="45"/>
      <c r="Y181" s="236"/>
      <c r="Z181" s="3"/>
      <c r="AA181" s="45"/>
      <c r="AB181" s="45"/>
      <c r="AC181" s="45"/>
      <c r="AD181" s="45"/>
      <c r="AE181" s="3"/>
      <c r="AF181" s="71"/>
      <c r="AG181" s="61"/>
      <c r="AH181" s="61"/>
      <c r="AI181" s="61"/>
      <c r="AJ181" s="45"/>
      <c r="AK181" s="61"/>
    </row>
    <row r="182" spans="3:37" x14ac:dyDescent="0.2">
      <c r="C182" s="3"/>
      <c r="D182" s="30"/>
      <c r="E182" s="61"/>
      <c r="F182" s="45"/>
      <c r="G182" s="61"/>
      <c r="H182" s="3"/>
      <c r="I182" s="45"/>
      <c r="J182" s="45"/>
      <c r="K182" s="45"/>
      <c r="L182" s="45"/>
      <c r="M182" s="45"/>
      <c r="N182" s="3"/>
      <c r="O182" s="61"/>
      <c r="P182" s="61"/>
      <c r="Q182" s="61"/>
      <c r="R182" s="45"/>
      <c r="S182" s="61"/>
      <c r="T182" s="236"/>
      <c r="U182" s="45"/>
      <c r="V182" s="45"/>
      <c r="W182" s="45"/>
      <c r="X182" s="45"/>
      <c r="Y182" s="236"/>
      <c r="Z182" s="3"/>
      <c r="AA182" s="45"/>
      <c r="AB182" s="45"/>
      <c r="AC182" s="45"/>
      <c r="AD182" s="45"/>
      <c r="AE182" s="3"/>
      <c r="AF182" s="71"/>
      <c r="AG182" s="61"/>
      <c r="AH182" s="61"/>
      <c r="AI182" s="61"/>
      <c r="AJ182" s="45"/>
      <c r="AK182" s="61"/>
    </row>
    <row r="183" spans="3:37" x14ac:dyDescent="0.2">
      <c r="C183" s="3"/>
      <c r="D183" s="30"/>
      <c r="E183" s="61"/>
      <c r="F183" s="45"/>
      <c r="G183" s="61"/>
      <c r="H183" s="3"/>
      <c r="I183" s="45"/>
      <c r="J183" s="45"/>
      <c r="K183" s="45"/>
      <c r="L183" s="45"/>
      <c r="M183" s="45"/>
      <c r="N183" s="3"/>
      <c r="O183" s="61"/>
      <c r="P183" s="61"/>
      <c r="Q183" s="61"/>
      <c r="R183" s="45"/>
      <c r="S183" s="61"/>
      <c r="T183" s="236"/>
      <c r="U183" s="45"/>
      <c r="V183" s="45"/>
      <c r="W183" s="45"/>
      <c r="X183" s="45"/>
      <c r="Y183" s="236"/>
      <c r="Z183" s="3"/>
      <c r="AA183" s="45"/>
      <c r="AB183" s="45"/>
      <c r="AC183" s="45"/>
      <c r="AD183" s="45"/>
      <c r="AE183" s="3"/>
      <c r="AF183" s="71"/>
      <c r="AG183" s="61"/>
      <c r="AH183" s="61"/>
      <c r="AI183" s="61"/>
      <c r="AJ183" s="45"/>
      <c r="AK183" s="61"/>
    </row>
    <row r="184" spans="3:37" x14ac:dyDescent="0.2">
      <c r="C184" s="3"/>
      <c r="D184" s="30"/>
      <c r="E184" s="61"/>
      <c r="F184" s="45"/>
      <c r="G184" s="61"/>
      <c r="H184" s="3"/>
      <c r="I184" s="45"/>
      <c r="J184" s="45"/>
      <c r="K184" s="45"/>
      <c r="L184" s="45"/>
      <c r="M184" s="45"/>
      <c r="N184" s="3"/>
      <c r="O184" s="61"/>
      <c r="P184" s="61"/>
      <c r="Q184" s="61"/>
      <c r="R184" s="45"/>
      <c r="S184" s="61"/>
      <c r="T184" s="236"/>
      <c r="U184" s="45"/>
      <c r="V184" s="45"/>
      <c r="W184" s="45"/>
      <c r="X184" s="45"/>
      <c r="Y184" s="236"/>
      <c r="Z184" s="3"/>
      <c r="AA184" s="45"/>
      <c r="AB184" s="45"/>
      <c r="AC184" s="45"/>
      <c r="AD184" s="45"/>
      <c r="AE184" s="3"/>
      <c r="AF184" s="71"/>
      <c r="AG184" s="61"/>
      <c r="AH184" s="61"/>
      <c r="AI184" s="61"/>
      <c r="AJ184" s="45"/>
      <c r="AK184" s="61"/>
    </row>
    <row r="185" spans="3:37" x14ac:dyDescent="0.2">
      <c r="C185" s="3"/>
      <c r="D185" s="30"/>
      <c r="E185" s="61"/>
      <c r="F185" s="45"/>
      <c r="G185" s="61"/>
      <c r="H185" s="3"/>
      <c r="I185" s="45"/>
      <c r="J185" s="45"/>
      <c r="K185" s="45"/>
      <c r="L185" s="45"/>
      <c r="M185" s="45"/>
      <c r="N185" s="3"/>
      <c r="O185" s="61"/>
      <c r="P185" s="61"/>
      <c r="Q185" s="61"/>
      <c r="R185" s="45"/>
      <c r="S185" s="61"/>
      <c r="T185" s="236"/>
      <c r="U185" s="45"/>
      <c r="V185" s="45"/>
      <c r="W185" s="45"/>
      <c r="X185" s="45"/>
      <c r="Y185" s="236"/>
      <c r="Z185" s="3"/>
      <c r="AA185" s="45"/>
      <c r="AB185" s="45"/>
      <c r="AC185" s="45"/>
      <c r="AD185" s="45"/>
      <c r="AE185" s="3"/>
      <c r="AF185" s="71"/>
      <c r="AG185" s="61"/>
      <c r="AH185" s="61"/>
      <c r="AI185" s="61"/>
      <c r="AJ185" s="45"/>
      <c r="AK185" s="61"/>
    </row>
    <row r="186" spans="3:37" x14ac:dyDescent="0.2">
      <c r="C186" s="3"/>
      <c r="D186" s="30"/>
      <c r="E186" s="61"/>
      <c r="F186" s="45"/>
      <c r="G186" s="61"/>
      <c r="H186" s="3"/>
      <c r="I186" s="45"/>
      <c r="J186" s="45"/>
      <c r="K186" s="45"/>
      <c r="L186" s="45"/>
      <c r="M186" s="45"/>
      <c r="N186" s="3"/>
      <c r="O186" s="61"/>
      <c r="P186" s="61"/>
      <c r="Q186" s="61"/>
      <c r="R186" s="45"/>
      <c r="S186" s="61"/>
      <c r="T186" s="236"/>
      <c r="U186" s="45"/>
      <c r="V186" s="45"/>
      <c r="W186" s="45"/>
      <c r="X186" s="45"/>
      <c r="Y186" s="236"/>
      <c r="Z186" s="3"/>
      <c r="AA186" s="45"/>
      <c r="AB186" s="45"/>
      <c r="AC186" s="45"/>
      <c r="AD186" s="45"/>
      <c r="AE186" s="3"/>
      <c r="AF186" s="71"/>
      <c r="AG186" s="61"/>
      <c r="AH186" s="61"/>
      <c r="AI186" s="61"/>
      <c r="AJ186" s="45"/>
      <c r="AK186" s="61"/>
    </row>
    <row r="187" spans="3:37" x14ac:dyDescent="0.2">
      <c r="C187" s="3"/>
      <c r="D187" s="30"/>
      <c r="E187" s="61"/>
      <c r="F187" s="45"/>
      <c r="G187" s="61"/>
      <c r="H187" s="3"/>
      <c r="I187" s="45"/>
      <c r="J187" s="45"/>
      <c r="K187" s="45"/>
      <c r="L187" s="45"/>
      <c r="M187" s="45"/>
      <c r="N187" s="3"/>
      <c r="O187" s="61"/>
      <c r="P187" s="61"/>
      <c r="Q187" s="61"/>
      <c r="R187" s="45"/>
      <c r="S187" s="61"/>
      <c r="T187" s="236"/>
      <c r="U187" s="45"/>
      <c r="V187" s="45"/>
      <c r="W187" s="45"/>
      <c r="X187" s="45"/>
      <c r="Y187" s="236"/>
      <c r="Z187" s="3"/>
      <c r="AA187" s="45"/>
      <c r="AB187" s="45"/>
      <c r="AC187" s="45"/>
      <c r="AD187" s="45"/>
      <c r="AE187" s="3"/>
      <c r="AF187" s="71"/>
      <c r="AG187" s="61"/>
      <c r="AH187" s="61"/>
      <c r="AI187" s="61"/>
      <c r="AJ187" s="45"/>
      <c r="AK187" s="61"/>
    </row>
    <row r="188" spans="3:37" x14ac:dyDescent="0.2">
      <c r="C188" s="3"/>
      <c r="D188" s="30"/>
      <c r="E188" s="61"/>
      <c r="F188" s="45"/>
      <c r="G188" s="61"/>
      <c r="H188" s="3"/>
      <c r="I188" s="45"/>
      <c r="J188" s="45"/>
      <c r="K188" s="45"/>
      <c r="L188" s="45"/>
      <c r="M188" s="45"/>
      <c r="N188" s="3"/>
      <c r="O188" s="61"/>
      <c r="P188" s="61"/>
      <c r="Q188" s="61"/>
      <c r="R188" s="45"/>
      <c r="S188" s="61"/>
      <c r="T188" s="236"/>
      <c r="U188" s="45"/>
      <c r="V188" s="45"/>
      <c r="W188" s="45"/>
      <c r="X188" s="45"/>
      <c r="Y188" s="236"/>
      <c r="Z188" s="3"/>
      <c r="AA188" s="45"/>
      <c r="AB188" s="45"/>
      <c r="AC188" s="45"/>
      <c r="AD188" s="45"/>
      <c r="AE188" s="3"/>
      <c r="AF188" s="71"/>
      <c r="AG188" s="61"/>
      <c r="AH188" s="61"/>
      <c r="AI188" s="61"/>
      <c r="AJ188" s="45"/>
      <c r="AK188" s="61"/>
    </row>
    <row r="189" spans="3:37" x14ac:dyDescent="0.2">
      <c r="C189" s="3"/>
      <c r="D189" s="30"/>
      <c r="E189" s="61"/>
      <c r="F189" s="45"/>
      <c r="G189" s="61"/>
      <c r="H189" s="3"/>
      <c r="I189" s="45"/>
      <c r="J189" s="45"/>
      <c r="K189" s="45"/>
      <c r="L189" s="45"/>
      <c r="M189" s="45"/>
      <c r="N189" s="3"/>
      <c r="O189" s="61"/>
      <c r="P189" s="61"/>
      <c r="Q189" s="61"/>
      <c r="R189" s="45"/>
      <c r="S189" s="61"/>
      <c r="T189" s="236"/>
      <c r="U189" s="45"/>
      <c r="V189" s="45"/>
      <c r="W189" s="45"/>
      <c r="X189" s="45"/>
      <c r="Y189" s="236"/>
      <c r="Z189" s="3"/>
      <c r="AA189" s="45"/>
      <c r="AB189" s="45"/>
      <c r="AC189" s="45"/>
      <c r="AD189" s="45"/>
      <c r="AE189" s="3"/>
      <c r="AF189" s="71"/>
      <c r="AG189" s="61"/>
      <c r="AH189" s="61"/>
      <c r="AI189" s="61"/>
      <c r="AJ189" s="45"/>
      <c r="AK189" s="61"/>
    </row>
    <row r="190" spans="3:37" x14ac:dyDescent="0.2">
      <c r="C190" s="3"/>
      <c r="D190" s="30"/>
      <c r="E190" s="61"/>
      <c r="F190" s="45"/>
      <c r="G190" s="61"/>
      <c r="H190" s="3"/>
      <c r="I190" s="45"/>
      <c r="J190" s="45"/>
      <c r="K190" s="45"/>
      <c r="L190" s="45"/>
      <c r="M190" s="45"/>
      <c r="N190" s="3"/>
      <c r="O190" s="61"/>
      <c r="P190" s="61"/>
      <c r="Q190" s="61"/>
      <c r="R190" s="45"/>
      <c r="S190" s="61"/>
      <c r="T190" s="236"/>
      <c r="U190" s="45"/>
      <c r="V190" s="45"/>
      <c r="W190" s="45"/>
      <c r="X190" s="45"/>
      <c r="Y190" s="236"/>
      <c r="Z190" s="3"/>
      <c r="AA190" s="45"/>
      <c r="AB190" s="45"/>
      <c r="AC190" s="45"/>
      <c r="AD190" s="45"/>
      <c r="AE190" s="3"/>
      <c r="AF190" s="71"/>
      <c r="AG190" s="61"/>
      <c r="AH190" s="61"/>
      <c r="AI190" s="61"/>
      <c r="AJ190" s="45"/>
      <c r="AK190" s="61"/>
    </row>
    <row r="191" spans="3:37" x14ac:dyDescent="0.2">
      <c r="C191" s="3"/>
      <c r="D191" s="30"/>
      <c r="E191" s="61"/>
      <c r="F191" s="45"/>
      <c r="G191" s="61"/>
      <c r="H191" s="3"/>
      <c r="I191" s="45"/>
      <c r="J191" s="45"/>
      <c r="K191" s="45"/>
      <c r="L191" s="45"/>
      <c r="M191" s="45"/>
      <c r="N191" s="3"/>
      <c r="O191" s="61"/>
      <c r="P191" s="61"/>
      <c r="Q191" s="61"/>
      <c r="R191" s="45"/>
      <c r="S191" s="61"/>
      <c r="T191" s="236"/>
      <c r="U191" s="45"/>
      <c r="V191" s="45"/>
      <c r="W191" s="45"/>
      <c r="X191" s="45"/>
      <c r="Y191" s="236"/>
      <c r="Z191" s="3"/>
      <c r="AA191" s="45"/>
      <c r="AB191" s="45"/>
      <c r="AC191" s="45"/>
      <c r="AD191" s="45"/>
      <c r="AE191" s="3"/>
      <c r="AF191" s="71"/>
      <c r="AG191" s="61"/>
      <c r="AH191" s="61"/>
      <c r="AI191" s="61"/>
      <c r="AJ191" s="45"/>
      <c r="AK191" s="61"/>
    </row>
    <row r="192" spans="3:37" x14ac:dyDescent="0.2">
      <c r="C192" s="3"/>
      <c r="D192" s="30"/>
      <c r="E192" s="61"/>
      <c r="F192" s="45"/>
      <c r="G192" s="61"/>
      <c r="H192" s="3"/>
      <c r="I192" s="45"/>
      <c r="J192" s="45"/>
      <c r="K192" s="45"/>
      <c r="L192" s="45"/>
      <c r="M192" s="45"/>
      <c r="N192" s="3"/>
      <c r="O192" s="61"/>
      <c r="P192" s="61"/>
      <c r="Q192" s="61"/>
      <c r="R192" s="45"/>
      <c r="S192" s="61"/>
      <c r="T192" s="236"/>
      <c r="U192" s="45"/>
      <c r="V192" s="45"/>
      <c r="W192" s="45"/>
      <c r="X192" s="45"/>
      <c r="Y192" s="236"/>
      <c r="Z192" s="3"/>
      <c r="AA192" s="45"/>
      <c r="AB192" s="45"/>
      <c r="AC192" s="45"/>
      <c r="AD192" s="45"/>
      <c r="AE192" s="3"/>
      <c r="AF192" s="71"/>
      <c r="AG192" s="61"/>
      <c r="AH192" s="61"/>
      <c r="AI192" s="61"/>
      <c r="AJ192" s="45"/>
      <c r="AK192" s="61"/>
    </row>
    <row r="193" spans="3:37" x14ac:dyDescent="0.2">
      <c r="C193" s="3"/>
      <c r="D193" s="30"/>
      <c r="E193" s="61"/>
      <c r="F193" s="45"/>
      <c r="G193" s="61"/>
      <c r="H193" s="3"/>
      <c r="I193" s="45"/>
      <c r="J193" s="45"/>
      <c r="K193" s="45"/>
      <c r="L193" s="45"/>
      <c r="M193" s="45"/>
      <c r="N193" s="3"/>
      <c r="O193" s="61"/>
      <c r="P193" s="61"/>
      <c r="Q193" s="61"/>
      <c r="R193" s="45"/>
      <c r="S193" s="61"/>
      <c r="T193" s="236"/>
      <c r="U193" s="45"/>
      <c r="V193" s="45"/>
      <c r="W193" s="45"/>
      <c r="X193" s="45"/>
      <c r="Y193" s="236"/>
      <c r="Z193" s="3"/>
      <c r="AA193" s="45"/>
      <c r="AB193" s="45"/>
      <c r="AC193" s="45"/>
      <c r="AD193" s="45"/>
      <c r="AE193" s="3"/>
      <c r="AF193" s="71"/>
      <c r="AG193" s="61"/>
      <c r="AH193" s="61"/>
      <c r="AI193" s="61"/>
      <c r="AJ193" s="45"/>
      <c r="AK193" s="61"/>
    </row>
    <row r="194" spans="3:37" x14ac:dyDescent="0.2">
      <c r="C194" s="3"/>
      <c r="D194" s="30"/>
      <c r="E194" s="61"/>
      <c r="F194" s="45"/>
      <c r="G194" s="61"/>
      <c r="H194" s="3"/>
      <c r="I194" s="45"/>
      <c r="J194" s="45"/>
      <c r="K194" s="45"/>
      <c r="L194" s="45"/>
      <c r="M194" s="45"/>
      <c r="N194" s="3"/>
      <c r="O194" s="61"/>
      <c r="P194" s="61"/>
      <c r="Q194" s="61"/>
      <c r="R194" s="45"/>
      <c r="S194" s="61"/>
      <c r="T194" s="236"/>
      <c r="U194" s="45"/>
      <c r="V194" s="45"/>
      <c r="W194" s="45"/>
      <c r="X194" s="45"/>
      <c r="Y194" s="236"/>
      <c r="Z194" s="3"/>
      <c r="AA194" s="45"/>
      <c r="AB194" s="45"/>
      <c r="AC194" s="45"/>
      <c r="AD194" s="45"/>
      <c r="AE194" s="3"/>
      <c r="AF194" s="71"/>
      <c r="AG194" s="61"/>
      <c r="AH194" s="61"/>
      <c r="AI194" s="61"/>
      <c r="AJ194" s="45"/>
      <c r="AK194" s="61"/>
    </row>
    <row r="195" spans="3:37" x14ac:dyDescent="0.2">
      <c r="C195" s="3"/>
      <c r="D195" s="30"/>
      <c r="E195" s="61"/>
      <c r="F195" s="45"/>
      <c r="G195" s="61"/>
      <c r="H195" s="3"/>
      <c r="I195" s="45"/>
      <c r="J195" s="45"/>
      <c r="K195" s="45"/>
      <c r="L195" s="45"/>
      <c r="M195" s="45"/>
      <c r="N195" s="3"/>
      <c r="O195" s="61"/>
      <c r="P195" s="61"/>
      <c r="Q195" s="61"/>
      <c r="R195" s="45"/>
      <c r="S195" s="61"/>
      <c r="T195" s="236"/>
      <c r="U195" s="45"/>
      <c r="V195" s="45"/>
      <c r="W195" s="45"/>
      <c r="X195" s="45"/>
      <c r="Y195" s="236"/>
      <c r="Z195" s="3"/>
      <c r="AA195" s="45"/>
      <c r="AB195" s="45"/>
      <c r="AC195" s="45"/>
      <c r="AD195" s="45"/>
      <c r="AE195" s="3"/>
      <c r="AF195" s="71"/>
      <c r="AG195" s="61"/>
      <c r="AH195" s="61"/>
      <c r="AI195" s="61"/>
      <c r="AJ195" s="45"/>
      <c r="AK195" s="61"/>
    </row>
    <row r="196" spans="3:37" x14ac:dyDescent="0.2">
      <c r="C196" s="3"/>
      <c r="D196" s="30"/>
      <c r="E196" s="61"/>
      <c r="F196" s="45"/>
      <c r="G196" s="61"/>
      <c r="H196" s="3"/>
      <c r="I196" s="45"/>
      <c r="J196" s="45"/>
      <c r="K196" s="45"/>
      <c r="L196" s="45"/>
      <c r="M196" s="45"/>
      <c r="N196" s="3"/>
      <c r="O196" s="61"/>
      <c r="P196" s="61"/>
      <c r="Q196" s="61"/>
      <c r="R196" s="45"/>
      <c r="S196" s="61"/>
      <c r="T196" s="236"/>
      <c r="U196" s="45"/>
      <c r="V196" s="45"/>
      <c r="W196" s="45"/>
      <c r="X196" s="45"/>
      <c r="Y196" s="236"/>
      <c r="Z196" s="3"/>
      <c r="AA196" s="45"/>
      <c r="AB196" s="45"/>
      <c r="AC196" s="45"/>
      <c r="AD196" s="45"/>
      <c r="AE196" s="3"/>
      <c r="AF196" s="71"/>
      <c r="AG196" s="61"/>
      <c r="AH196" s="61"/>
      <c r="AI196" s="61"/>
      <c r="AJ196" s="45"/>
      <c r="AK196" s="61"/>
    </row>
    <row r="197" spans="3:37" x14ac:dyDescent="0.2">
      <c r="C197" s="3"/>
      <c r="D197" s="30"/>
      <c r="E197" s="61"/>
      <c r="F197" s="45"/>
      <c r="G197" s="61"/>
      <c r="H197" s="3"/>
      <c r="I197" s="45"/>
      <c r="J197" s="45"/>
      <c r="K197" s="45"/>
      <c r="L197" s="45"/>
      <c r="M197" s="45"/>
      <c r="N197" s="3"/>
      <c r="O197" s="61"/>
      <c r="P197" s="61"/>
      <c r="Q197" s="61"/>
      <c r="R197" s="45"/>
      <c r="S197" s="61"/>
      <c r="T197" s="236"/>
      <c r="U197" s="45"/>
      <c r="V197" s="45"/>
      <c r="W197" s="45"/>
      <c r="X197" s="45"/>
      <c r="Y197" s="236"/>
      <c r="Z197" s="3"/>
      <c r="AA197" s="45"/>
      <c r="AB197" s="45"/>
      <c r="AC197" s="45"/>
      <c r="AD197" s="45"/>
      <c r="AE197" s="3"/>
      <c r="AF197" s="71"/>
      <c r="AG197" s="61"/>
      <c r="AH197" s="61"/>
      <c r="AI197" s="61"/>
      <c r="AJ197" s="45"/>
      <c r="AK197" s="61"/>
    </row>
    <row r="198" spans="3:37" x14ac:dyDescent="0.2">
      <c r="C198" s="3"/>
      <c r="D198" s="30"/>
      <c r="E198" s="61"/>
      <c r="F198" s="45"/>
      <c r="G198" s="61"/>
      <c r="H198" s="3"/>
      <c r="I198" s="45"/>
      <c r="J198" s="45"/>
      <c r="K198" s="45"/>
      <c r="L198" s="45"/>
      <c r="M198" s="45"/>
      <c r="N198" s="3"/>
      <c r="O198" s="61"/>
      <c r="P198" s="61"/>
      <c r="Q198" s="61"/>
      <c r="R198" s="45"/>
      <c r="S198" s="61"/>
      <c r="T198" s="236"/>
      <c r="U198" s="45"/>
      <c r="V198" s="45"/>
      <c r="W198" s="45"/>
      <c r="X198" s="45"/>
      <c r="Y198" s="236"/>
      <c r="Z198" s="3"/>
      <c r="AA198" s="45"/>
      <c r="AB198" s="45"/>
      <c r="AC198" s="45"/>
      <c r="AD198" s="45"/>
      <c r="AE198" s="3"/>
      <c r="AF198" s="71"/>
      <c r="AG198" s="61"/>
      <c r="AH198" s="61"/>
      <c r="AI198" s="61"/>
      <c r="AJ198" s="45"/>
      <c r="AK198" s="61"/>
    </row>
    <row r="199" spans="3:37" x14ac:dyDescent="0.2">
      <c r="C199" s="3"/>
      <c r="D199" s="30"/>
      <c r="E199" s="61"/>
      <c r="F199" s="45"/>
      <c r="G199" s="61"/>
      <c r="H199" s="3"/>
      <c r="I199" s="45"/>
      <c r="J199" s="45"/>
      <c r="K199" s="45"/>
      <c r="L199" s="45"/>
      <c r="M199" s="45"/>
      <c r="N199" s="3"/>
      <c r="O199" s="61"/>
      <c r="P199" s="61"/>
      <c r="Q199" s="61"/>
      <c r="R199" s="45"/>
      <c r="S199" s="61"/>
      <c r="T199" s="236"/>
      <c r="U199" s="45"/>
      <c r="V199" s="45"/>
      <c r="W199" s="45"/>
      <c r="X199" s="45"/>
      <c r="Y199" s="236"/>
      <c r="Z199" s="3"/>
      <c r="AA199" s="45"/>
      <c r="AB199" s="45"/>
      <c r="AC199" s="45"/>
      <c r="AD199" s="45"/>
      <c r="AE199" s="3"/>
      <c r="AF199" s="71"/>
      <c r="AG199" s="61"/>
      <c r="AH199" s="61"/>
      <c r="AI199" s="61"/>
      <c r="AJ199" s="45"/>
      <c r="AK199" s="61"/>
    </row>
    <row r="200" spans="3:37" x14ac:dyDescent="0.2">
      <c r="C200" s="3"/>
      <c r="D200" s="30"/>
      <c r="E200" s="61"/>
      <c r="F200" s="45"/>
      <c r="G200" s="61"/>
      <c r="H200" s="3"/>
      <c r="I200" s="45"/>
      <c r="J200" s="45"/>
      <c r="K200" s="45"/>
      <c r="L200" s="45"/>
      <c r="M200" s="45"/>
      <c r="N200" s="3"/>
      <c r="O200" s="61"/>
      <c r="P200" s="61"/>
      <c r="Q200" s="61"/>
      <c r="R200" s="45"/>
      <c r="S200" s="61"/>
      <c r="T200" s="236"/>
      <c r="U200" s="45"/>
      <c r="V200" s="45"/>
      <c r="W200" s="45"/>
      <c r="X200" s="45"/>
      <c r="Y200" s="236"/>
      <c r="Z200" s="3"/>
      <c r="AA200" s="45"/>
      <c r="AB200" s="45"/>
      <c r="AC200" s="45"/>
      <c r="AD200" s="45"/>
      <c r="AE200" s="3"/>
      <c r="AF200" s="71"/>
      <c r="AG200" s="61"/>
      <c r="AH200" s="61"/>
      <c r="AI200" s="61"/>
      <c r="AJ200" s="45"/>
      <c r="AK200" s="61"/>
    </row>
    <row r="201" spans="3:37" x14ac:dyDescent="0.2">
      <c r="C201" s="3"/>
      <c r="D201" s="30"/>
      <c r="E201" s="61"/>
      <c r="F201" s="45"/>
      <c r="G201" s="61"/>
      <c r="H201" s="3"/>
      <c r="I201" s="45"/>
      <c r="J201" s="45"/>
      <c r="K201" s="45"/>
      <c r="L201" s="45"/>
      <c r="M201" s="45"/>
      <c r="N201" s="3"/>
      <c r="O201" s="61"/>
      <c r="P201" s="61"/>
      <c r="Q201" s="61"/>
      <c r="R201" s="45"/>
      <c r="S201" s="61"/>
      <c r="T201" s="236"/>
      <c r="U201" s="45"/>
      <c r="V201" s="45"/>
      <c r="W201" s="45"/>
      <c r="X201" s="45"/>
      <c r="Y201" s="236"/>
      <c r="Z201" s="3"/>
      <c r="AA201" s="45"/>
      <c r="AB201" s="45"/>
      <c r="AC201" s="45"/>
      <c r="AD201" s="45"/>
      <c r="AE201" s="3"/>
      <c r="AF201" s="71"/>
      <c r="AG201" s="61"/>
      <c r="AH201" s="61"/>
      <c r="AI201" s="61"/>
      <c r="AJ201" s="45"/>
      <c r="AK201" s="61"/>
    </row>
    <row r="202" spans="3:37" x14ac:dyDescent="0.2">
      <c r="C202" s="3"/>
      <c r="D202" s="30"/>
      <c r="E202" s="61"/>
      <c r="F202" s="45"/>
      <c r="G202" s="61"/>
      <c r="H202" s="3"/>
      <c r="I202" s="45"/>
      <c r="J202" s="45"/>
      <c r="K202" s="45"/>
      <c r="L202" s="45"/>
      <c r="M202" s="45"/>
      <c r="N202" s="3"/>
      <c r="O202" s="61"/>
      <c r="P202" s="61"/>
      <c r="Q202" s="61"/>
      <c r="R202" s="45"/>
      <c r="S202" s="61"/>
      <c r="T202" s="236"/>
      <c r="U202" s="45"/>
      <c r="V202" s="45"/>
      <c r="W202" s="45"/>
      <c r="X202" s="45"/>
      <c r="Y202" s="236"/>
      <c r="Z202" s="3"/>
      <c r="AA202" s="45"/>
      <c r="AB202" s="45"/>
      <c r="AC202" s="45"/>
      <c r="AD202" s="45"/>
      <c r="AE202" s="3"/>
      <c r="AF202" s="71"/>
      <c r="AG202" s="61"/>
      <c r="AH202" s="61"/>
      <c r="AI202" s="61"/>
      <c r="AJ202" s="45"/>
      <c r="AK202" s="61"/>
    </row>
    <row r="203" spans="3:37" x14ac:dyDescent="0.2">
      <c r="C203" s="3"/>
      <c r="D203" s="30"/>
      <c r="E203" s="61"/>
      <c r="F203" s="45"/>
      <c r="G203" s="61"/>
      <c r="H203" s="3"/>
      <c r="I203" s="45"/>
      <c r="J203" s="45"/>
      <c r="K203" s="45"/>
      <c r="L203" s="45"/>
      <c r="M203" s="45"/>
      <c r="N203" s="3"/>
      <c r="O203" s="61"/>
      <c r="P203" s="61"/>
      <c r="Q203" s="61"/>
      <c r="R203" s="45"/>
      <c r="S203" s="61"/>
      <c r="T203" s="236"/>
      <c r="U203" s="45"/>
      <c r="V203" s="45"/>
      <c r="W203" s="45"/>
      <c r="X203" s="45"/>
      <c r="Y203" s="236"/>
      <c r="Z203" s="3"/>
      <c r="AA203" s="45"/>
      <c r="AB203" s="45"/>
      <c r="AC203" s="45"/>
      <c r="AD203" s="45"/>
      <c r="AE203" s="3"/>
      <c r="AF203" s="71"/>
      <c r="AG203" s="61"/>
      <c r="AH203" s="61"/>
      <c r="AI203" s="61"/>
      <c r="AJ203" s="45"/>
      <c r="AK203" s="61"/>
    </row>
    <row r="204" spans="3:37" x14ac:dyDescent="0.2">
      <c r="C204" s="3"/>
      <c r="D204" s="30"/>
      <c r="E204" s="61"/>
      <c r="F204" s="45"/>
      <c r="G204" s="61"/>
      <c r="H204" s="3"/>
      <c r="I204" s="45"/>
      <c r="J204" s="45"/>
      <c r="K204" s="45"/>
      <c r="L204" s="45"/>
      <c r="M204" s="45"/>
      <c r="N204" s="3"/>
      <c r="O204" s="61"/>
      <c r="P204" s="61"/>
      <c r="Q204" s="61"/>
      <c r="R204" s="45"/>
      <c r="S204" s="61"/>
      <c r="T204" s="236"/>
      <c r="U204" s="45"/>
      <c r="V204" s="45"/>
      <c r="W204" s="45"/>
      <c r="X204" s="45"/>
      <c r="Y204" s="236"/>
      <c r="Z204" s="3"/>
      <c r="AA204" s="45"/>
      <c r="AB204" s="45"/>
      <c r="AC204" s="45"/>
      <c r="AD204" s="45"/>
      <c r="AE204" s="3"/>
      <c r="AF204" s="71"/>
      <c r="AG204" s="61"/>
      <c r="AH204" s="61"/>
      <c r="AI204" s="61"/>
      <c r="AJ204" s="45"/>
      <c r="AK204" s="61"/>
    </row>
    <row r="205" spans="3:37" x14ac:dyDescent="0.2">
      <c r="C205" s="3"/>
      <c r="D205" s="30"/>
      <c r="E205" s="61"/>
      <c r="F205" s="45"/>
      <c r="G205" s="61"/>
      <c r="H205" s="3"/>
      <c r="I205" s="45"/>
      <c r="J205" s="45"/>
      <c r="K205" s="45"/>
      <c r="L205" s="45"/>
      <c r="M205" s="45"/>
      <c r="N205" s="3"/>
      <c r="O205" s="61"/>
      <c r="P205" s="61"/>
      <c r="Q205" s="61"/>
      <c r="R205" s="45"/>
      <c r="S205" s="61"/>
      <c r="T205" s="236"/>
      <c r="U205" s="45"/>
      <c r="V205" s="45"/>
      <c r="W205" s="45"/>
      <c r="X205" s="45"/>
      <c r="Y205" s="236"/>
      <c r="Z205" s="3"/>
      <c r="AA205" s="45"/>
      <c r="AB205" s="45"/>
      <c r="AC205" s="45"/>
      <c r="AD205" s="45"/>
      <c r="AE205" s="3"/>
      <c r="AF205" s="71"/>
      <c r="AG205" s="61"/>
      <c r="AH205" s="61"/>
      <c r="AI205" s="61"/>
      <c r="AJ205" s="45"/>
      <c r="AK205" s="61"/>
    </row>
    <row r="206" spans="3:37" x14ac:dyDescent="0.2">
      <c r="C206" s="3"/>
      <c r="D206" s="30"/>
      <c r="E206" s="61"/>
      <c r="F206" s="45"/>
      <c r="G206" s="61"/>
      <c r="H206" s="3"/>
      <c r="I206" s="45"/>
      <c r="J206" s="45"/>
      <c r="K206" s="45"/>
      <c r="L206" s="45"/>
      <c r="M206" s="45"/>
      <c r="N206" s="3"/>
      <c r="O206" s="61"/>
      <c r="P206" s="61"/>
      <c r="Q206" s="61"/>
      <c r="R206" s="45"/>
      <c r="S206" s="61"/>
      <c r="T206" s="236"/>
      <c r="U206" s="45"/>
      <c r="V206" s="45"/>
      <c r="W206" s="45"/>
      <c r="X206" s="45"/>
      <c r="Y206" s="236"/>
      <c r="Z206" s="3"/>
      <c r="AA206" s="45"/>
      <c r="AB206" s="45"/>
      <c r="AC206" s="45"/>
      <c r="AD206" s="45"/>
      <c r="AE206" s="3"/>
      <c r="AF206" s="71"/>
      <c r="AG206" s="61"/>
      <c r="AH206" s="61"/>
      <c r="AI206" s="61"/>
      <c r="AJ206" s="45"/>
      <c r="AK206" s="61"/>
    </row>
    <row r="207" spans="3:37" x14ac:dyDescent="0.2">
      <c r="C207" s="3"/>
      <c r="D207" s="30"/>
      <c r="E207" s="61"/>
      <c r="F207" s="45"/>
      <c r="G207" s="61"/>
      <c r="H207" s="3"/>
      <c r="I207" s="45"/>
      <c r="J207" s="45"/>
      <c r="K207" s="45"/>
      <c r="L207" s="45"/>
      <c r="M207" s="45"/>
      <c r="N207" s="3"/>
      <c r="O207" s="61"/>
      <c r="P207" s="61"/>
      <c r="Q207" s="61"/>
      <c r="R207" s="45"/>
      <c r="S207" s="61"/>
      <c r="T207" s="236"/>
      <c r="U207" s="45"/>
      <c r="V207" s="45"/>
      <c r="W207" s="45"/>
      <c r="X207" s="45"/>
      <c r="Y207" s="236"/>
      <c r="Z207" s="3"/>
      <c r="AA207" s="45"/>
      <c r="AB207" s="45"/>
      <c r="AC207" s="45"/>
      <c r="AD207" s="45"/>
      <c r="AE207" s="3"/>
      <c r="AF207" s="71"/>
      <c r="AG207" s="61"/>
      <c r="AH207" s="61"/>
      <c r="AI207" s="61"/>
      <c r="AJ207" s="45"/>
      <c r="AK207" s="61"/>
    </row>
    <row r="208" spans="3:37" x14ac:dyDescent="0.2">
      <c r="C208" s="3"/>
      <c r="D208" s="30"/>
      <c r="E208" s="61"/>
      <c r="F208" s="45"/>
      <c r="G208" s="61"/>
      <c r="H208" s="3"/>
      <c r="I208" s="45"/>
      <c r="J208" s="45"/>
      <c r="K208" s="45"/>
      <c r="L208" s="45"/>
      <c r="M208" s="45"/>
      <c r="N208" s="3"/>
      <c r="O208" s="61"/>
      <c r="P208" s="61"/>
      <c r="Q208" s="61"/>
      <c r="R208" s="45"/>
      <c r="S208" s="61"/>
      <c r="T208" s="236"/>
      <c r="U208" s="45"/>
      <c r="V208" s="45"/>
      <c r="W208" s="45"/>
      <c r="X208" s="45"/>
      <c r="Y208" s="236"/>
      <c r="Z208" s="3"/>
      <c r="AA208" s="45"/>
      <c r="AB208" s="45"/>
      <c r="AC208" s="45"/>
      <c r="AD208" s="45"/>
      <c r="AE208" s="3"/>
      <c r="AF208" s="71"/>
      <c r="AG208" s="61"/>
      <c r="AH208" s="61"/>
      <c r="AI208" s="61"/>
      <c r="AJ208" s="45"/>
      <c r="AK208" s="61"/>
    </row>
    <row r="209" spans="3:37" x14ac:dyDescent="0.2">
      <c r="C209" s="3"/>
      <c r="D209" s="30"/>
      <c r="E209" s="61"/>
      <c r="F209" s="45"/>
      <c r="G209" s="61"/>
      <c r="H209" s="3"/>
      <c r="I209" s="45"/>
      <c r="J209" s="45"/>
      <c r="K209" s="45"/>
      <c r="L209" s="45"/>
      <c r="M209" s="45"/>
      <c r="N209" s="3"/>
      <c r="O209" s="61"/>
      <c r="P209" s="61"/>
      <c r="Q209" s="61"/>
      <c r="R209" s="45"/>
      <c r="S209" s="61"/>
      <c r="T209" s="236"/>
      <c r="U209" s="45"/>
      <c r="V209" s="45"/>
      <c r="W209" s="45"/>
      <c r="X209" s="45"/>
      <c r="Y209" s="236"/>
      <c r="Z209" s="3"/>
      <c r="AA209" s="45"/>
      <c r="AB209" s="45"/>
      <c r="AC209" s="45"/>
      <c r="AD209" s="45"/>
      <c r="AE209" s="3"/>
      <c r="AF209" s="71"/>
      <c r="AG209" s="61"/>
      <c r="AH209" s="61"/>
      <c r="AI209" s="61"/>
      <c r="AJ209" s="45"/>
      <c r="AK209" s="61"/>
    </row>
    <row r="210" spans="3:37" x14ac:dyDescent="0.2">
      <c r="C210" s="3"/>
      <c r="D210" s="30"/>
      <c r="E210" s="61"/>
      <c r="F210" s="45"/>
      <c r="G210" s="61"/>
      <c r="H210" s="3"/>
      <c r="I210" s="45"/>
      <c r="J210" s="45"/>
      <c r="K210" s="45"/>
      <c r="L210" s="45"/>
      <c r="M210" s="45"/>
      <c r="N210" s="3"/>
      <c r="O210" s="61"/>
      <c r="P210" s="61"/>
      <c r="Q210" s="61"/>
      <c r="R210" s="45"/>
      <c r="S210" s="61"/>
      <c r="T210" s="236"/>
      <c r="U210" s="45"/>
      <c r="V210" s="45"/>
      <c r="W210" s="45"/>
      <c r="X210" s="45"/>
      <c r="Y210" s="236"/>
      <c r="Z210" s="3"/>
      <c r="AA210" s="45"/>
      <c r="AB210" s="45"/>
      <c r="AC210" s="45"/>
      <c r="AD210" s="45"/>
      <c r="AE210" s="3"/>
      <c r="AF210" s="71"/>
      <c r="AG210" s="61"/>
      <c r="AH210" s="61"/>
      <c r="AI210" s="61"/>
      <c r="AJ210" s="45"/>
      <c r="AK210" s="61"/>
    </row>
    <row r="211" spans="3:37" x14ac:dyDescent="0.2">
      <c r="C211" s="3"/>
      <c r="D211" s="30"/>
      <c r="E211" s="61"/>
      <c r="F211" s="45"/>
      <c r="G211" s="61"/>
      <c r="H211" s="3"/>
      <c r="I211" s="45"/>
      <c r="J211" s="45"/>
      <c r="K211" s="45"/>
      <c r="L211" s="45"/>
      <c r="M211" s="45"/>
      <c r="N211" s="3"/>
      <c r="O211" s="61"/>
      <c r="P211" s="61"/>
      <c r="Q211" s="61"/>
      <c r="R211" s="45"/>
      <c r="S211" s="61"/>
      <c r="T211" s="236"/>
      <c r="U211" s="45"/>
      <c r="V211" s="45"/>
      <c r="W211" s="45"/>
      <c r="X211" s="45"/>
      <c r="Y211" s="236"/>
      <c r="Z211" s="3"/>
      <c r="AA211" s="45"/>
      <c r="AB211" s="45"/>
      <c r="AC211" s="45"/>
      <c r="AD211" s="45"/>
      <c r="AE211" s="3"/>
      <c r="AF211" s="71"/>
      <c r="AG211" s="61"/>
      <c r="AH211" s="61"/>
      <c r="AI211" s="61"/>
      <c r="AJ211" s="45"/>
      <c r="AK211" s="61"/>
    </row>
    <row r="212" spans="3:37" x14ac:dyDescent="0.2">
      <c r="C212" s="3"/>
      <c r="D212" s="30"/>
      <c r="E212" s="61"/>
      <c r="F212" s="45"/>
      <c r="G212" s="61"/>
      <c r="H212" s="3"/>
      <c r="I212" s="45"/>
      <c r="J212" s="45"/>
      <c r="K212" s="45"/>
      <c r="L212" s="45"/>
      <c r="M212" s="45"/>
      <c r="N212" s="3"/>
      <c r="O212" s="61"/>
      <c r="P212" s="61"/>
      <c r="Q212" s="61"/>
      <c r="R212" s="45"/>
      <c r="S212" s="61"/>
      <c r="T212" s="236"/>
      <c r="U212" s="45"/>
      <c r="V212" s="45"/>
      <c r="W212" s="45"/>
      <c r="X212" s="45"/>
      <c r="Y212" s="236"/>
      <c r="Z212" s="3"/>
      <c r="AA212" s="45"/>
      <c r="AB212" s="45"/>
      <c r="AC212" s="45"/>
      <c r="AD212" s="45"/>
      <c r="AE212" s="3"/>
      <c r="AF212" s="71"/>
      <c r="AG212" s="61"/>
      <c r="AH212" s="61"/>
      <c r="AI212" s="61"/>
      <c r="AJ212" s="45"/>
      <c r="AK212" s="61"/>
    </row>
    <row r="213" spans="3:37" x14ac:dyDescent="0.2">
      <c r="C213" s="3"/>
      <c r="D213" s="30"/>
      <c r="E213" s="61"/>
      <c r="F213" s="45"/>
      <c r="G213" s="61"/>
      <c r="H213" s="3"/>
      <c r="I213" s="45"/>
      <c r="J213" s="45"/>
      <c r="K213" s="45"/>
      <c r="L213" s="45"/>
      <c r="M213" s="45"/>
      <c r="N213" s="3"/>
      <c r="O213" s="61"/>
      <c r="P213" s="61"/>
      <c r="Q213" s="61"/>
      <c r="R213" s="45"/>
      <c r="S213" s="61"/>
      <c r="T213" s="236"/>
      <c r="U213" s="45"/>
      <c r="V213" s="45"/>
      <c r="W213" s="45"/>
      <c r="X213" s="45"/>
      <c r="Y213" s="236"/>
      <c r="Z213" s="3"/>
      <c r="AA213" s="45"/>
      <c r="AB213" s="45"/>
      <c r="AC213" s="45"/>
      <c r="AD213" s="45"/>
      <c r="AE213" s="3"/>
      <c r="AF213" s="71"/>
      <c r="AG213" s="61"/>
      <c r="AH213" s="61"/>
      <c r="AI213" s="61"/>
      <c r="AJ213" s="45"/>
      <c r="AK213" s="61"/>
    </row>
    <row r="214" spans="3:37" x14ac:dyDescent="0.2">
      <c r="C214" s="3"/>
      <c r="D214" s="30"/>
      <c r="E214" s="61"/>
      <c r="F214" s="45"/>
      <c r="G214" s="61"/>
      <c r="H214" s="3"/>
      <c r="I214" s="45"/>
      <c r="J214" s="45"/>
      <c r="K214" s="45"/>
      <c r="L214" s="45"/>
      <c r="M214" s="45"/>
      <c r="N214" s="3"/>
      <c r="O214" s="61"/>
      <c r="P214" s="61"/>
      <c r="Q214" s="61"/>
      <c r="R214" s="45"/>
      <c r="S214" s="61"/>
      <c r="T214" s="236"/>
      <c r="U214" s="45"/>
      <c r="V214" s="45"/>
      <c r="W214" s="45"/>
      <c r="X214" s="45"/>
      <c r="Y214" s="236"/>
      <c r="Z214" s="3"/>
      <c r="AA214" s="45"/>
      <c r="AB214" s="45"/>
      <c r="AC214" s="45"/>
      <c r="AD214" s="45"/>
      <c r="AE214" s="3"/>
      <c r="AF214" s="71"/>
      <c r="AG214" s="61"/>
      <c r="AH214" s="61"/>
      <c r="AI214" s="61"/>
      <c r="AJ214" s="45"/>
      <c r="AK214" s="61"/>
    </row>
    <row r="215" spans="3:37" x14ac:dyDescent="0.2">
      <c r="C215" s="3"/>
      <c r="D215" s="30"/>
      <c r="E215" s="61"/>
      <c r="F215" s="45"/>
      <c r="G215" s="61"/>
      <c r="H215" s="3"/>
      <c r="I215" s="45"/>
      <c r="J215" s="45"/>
      <c r="K215" s="45"/>
      <c r="L215" s="45"/>
      <c r="M215" s="45"/>
      <c r="N215" s="3"/>
      <c r="O215" s="61"/>
      <c r="P215" s="61"/>
      <c r="Q215" s="61"/>
      <c r="R215" s="45"/>
      <c r="S215" s="61"/>
      <c r="T215" s="236"/>
      <c r="U215" s="45"/>
      <c r="V215" s="45"/>
      <c r="W215" s="45"/>
      <c r="X215" s="45"/>
      <c r="Y215" s="236"/>
      <c r="Z215" s="3"/>
      <c r="AA215" s="45"/>
      <c r="AB215" s="45"/>
      <c r="AC215" s="45"/>
      <c r="AD215" s="45"/>
      <c r="AE215" s="3"/>
      <c r="AF215" s="71"/>
      <c r="AG215" s="61"/>
      <c r="AH215" s="61"/>
      <c r="AI215" s="61"/>
      <c r="AJ215" s="45"/>
      <c r="AK215" s="61"/>
    </row>
    <row r="216" spans="3:37" x14ac:dyDescent="0.2">
      <c r="C216" s="3"/>
      <c r="D216" s="30"/>
      <c r="E216" s="61"/>
      <c r="F216" s="45"/>
      <c r="G216" s="61"/>
      <c r="H216" s="3"/>
      <c r="I216" s="45"/>
      <c r="J216" s="45"/>
      <c r="K216" s="45"/>
      <c r="L216" s="45"/>
      <c r="M216" s="45"/>
      <c r="N216" s="3"/>
      <c r="O216" s="61"/>
      <c r="P216" s="61"/>
      <c r="Q216" s="61"/>
      <c r="R216" s="45"/>
      <c r="S216" s="61"/>
      <c r="T216" s="236"/>
      <c r="U216" s="45"/>
      <c r="V216" s="45"/>
      <c r="W216" s="45"/>
      <c r="X216" s="45"/>
      <c r="Y216" s="236"/>
      <c r="Z216" s="3"/>
      <c r="AA216" s="45"/>
      <c r="AB216" s="45"/>
      <c r="AC216" s="45"/>
      <c r="AD216" s="45"/>
      <c r="AE216" s="3"/>
      <c r="AF216" s="71"/>
      <c r="AG216" s="61"/>
      <c r="AH216" s="61"/>
      <c r="AI216" s="61"/>
      <c r="AJ216" s="45"/>
      <c r="AK216" s="61"/>
    </row>
    <row r="217" spans="3:37" x14ac:dyDescent="0.2">
      <c r="C217" s="3"/>
      <c r="D217" s="30"/>
      <c r="E217" s="61"/>
      <c r="F217" s="45"/>
      <c r="G217" s="61"/>
      <c r="H217" s="3"/>
      <c r="I217" s="45"/>
      <c r="J217" s="45"/>
      <c r="K217" s="45"/>
      <c r="L217" s="45"/>
      <c r="M217" s="45"/>
      <c r="N217" s="3"/>
      <c r="O217" s="61"/>
      <c r="P217" s="61"/>
      <c r="Q217" s="61"/>
      <c r="R217" s="45"/>
      <c r="S217" s="61"/>
      <c r="T217" s="236"/>
      <c r="U217" s="45"/>
      <c r="V217" s="45"/>
      <c r="W217" s="45"/>
      <c r="X217" s="45"/>
      <c r="Y217" s="236"/>
      <c r="Z217" s="3"/>
      <c r="AA217" s="45"/>
      <c r="AB217" s="45"/>
      <c r="AC217" s="45"/>
      <c r="AD217" s="45"/>
      <c r="AE217" s="3"/>
      <c r="AF217" s="71"/>
      <c r="AG217" s="61"/>
      <c r="AH217" s="61"/>
      <c r="AI217" s="61"/>
      <c r="AJ217" s="45"/>
      <c r="AK217" s="61"/>
    </row>
    <row r="218" spans="3:37" x14ac:dyDescent="0.2">
      <c r="C218" s="3"/>
      <c r="D218" s="30"/>
      <c r="E218" s="61"/>
      <c r="F218" s="45"/>
      <c r="G218" s="61"/>
      <c r="H218" s="3"/>
      <c r="I218" s="45"/>
      <c r="J218" s="45"/>
      <c r="K218" s="45"/>
      <c r="L218" s="45"/>
      <c r="M218" s="45"/>
      <c r="N218" s="3"/>
      <c r="O218" s="61"/>
      <c r="P218" s="61"/>
      <c r="Q218" s="61"/>
      <c r="R218" s="45"/>
      <c r="S218" s="61"/>
      <c r="T218" s="236"/>
      <c r="U218" s="45"/>
      <c r="V218" s="45"/>
      <c r="W218" s="45"/>
      <c r="X218" s="45"/>
      <c r="Y218" s="236"/>
      <c r="Z218" s="3"/>
      <c r="AA218" s="45"/>
      <c r="AB218" s="45"/>
      <c r="AC218" s="45"/>
      <c r="AD218" s="45"/>
      <c r="AE218" s="3"/>
      <c r="AF218" s="71"/>
      <c r="AG218" s="61"/>
      <c r="AH218" s="61"/>
      <c r="AI218" s="61"/>
      <c r="AJ218" s="45"/>
      <c r="AK218" s="61"/>
    </row>
    <row r="219" spans="3:37" x14ac:dyDescent="0.2">
      <c r="C219" s="3"/>
      <c r="D219" s="30"/>
      <c r="E219" s="61"/>
      <c r="F219" s="45"/>
      <c r="G219" s="61"/>
      <c r="H219" s="3"/>
      <c r="I219" s="45"/>
      <c r="J219" s="45"/>
      <c r="K219" s="45"/>
      <c r="L219" s="45"/>
      <c r="M219" s="45"/>
      <c r="N219" s="3"/>
      <c r="O219" s="61"/>
      <c r="P219" s="61"/>
      <c r="Q219" s="61"/>
      <c r="R219" s="45"/>
      <c r="S219" s="61"/>
      <c r="T219" s="236"/>
      <c r="U219" s="45"/>
      <c r="V219" s="45"/>
      <c r="W219" s="45"/>
      <c r="X219" s="45"/>
      <c r="Y219" s="236"/>
      <c r="Z219" s="3"/>
      <c r="AA219" s="45"/>
      <c r="AB219" s="45"/>
      <c r="AC219" s="45"/>
      <c r="AD219" s="45"/>
      <c r="AE219" s="3"/>
      <c r="AF219" s="71"/>
      <c r="AG219" s="61"/>
      <c r="AH219" s="61"/>
      <c r="AI219" s="61"/>
      <c r="AJ219" s="45"/>
      <c r="AK219" s="61"/>
    </row>
    <row r="220" spans="3:37" x14ac:dyDescent="0.2">
      <c r="C220" s="3"/>
      <c r="D220" s="30"/>
      <c r="E220" s="61"/>
      <c r="F220" s="45"/>
      <c r="G220" s="61"/>
      <c r="H220" s="3"/>
      <c r="I220" s="45"/>
      <c r="J220" s="45"/>
      <c r="K220" s="45"/>
      <c r="L220" s="45"/>
      <c r="M220" s="45"/>
      <c r="N220" s="3"/>
      <c r="O220" s="61"/>
      <c r="P220" s="61"/>
      <c r="Q220" s="61"/>
      <c r="R220" s="45"/>
      <c r="S220" s="61"/>
      <c r="T220" s="236"/>
      <c r="U220" s="45"/>
      <c r="V220" s="45"/>
      <c r="W220" s="45"/>
      <c r="X220" s="45"/>
      <c r="Y220" s="236"/>
      <c r="Z220" s="3"/>
      <c r="AA220" s="45"/>
      <c r="AB220" s="45"/>
      <c r="AC220" s="45"/>
      <c r="AD220" s="45"/>
      <c r="AE220" s="3"/>
      <c r="AF220" s="71"/>
      <c r="AG220" s="61"/>
      <c r="AH220" s="61"/>
      <c r="AI220" s="61"/>
      <c r="AJ220" s="45"/>
      <c r="AK220" s="61"/>
    </row>
    <row r="221" spans="3:37" x14ac:dyDescent="0.2">
      <c r="C221" s="3"/>
      <c r="D221" s="30"/>
      <c r="E221" s="61"/>
      <c r="F221" s="45"/>
      <c r="G221" s="61"/>
      <c r="H221" s="3"/>
      <c r="I221" s="45"/>
      <c r="J221" s="45"/>
      <c r="K221" s="45"/>
      <c r="L221" s="45"/>
      <c r="M221" s="45"/>
      <c r="N221" s="3"/>
      <c r="O221" s="61"/>
      <c r="P221" s="61"/>
      <c r="Q221" s="61"/>
      <c r="R221" s="45"/>
      <c r="S221" s="61"/>
      <c r="T221" s="236"/>
      <c r="U221" s="45"/>
      <c r="V221" s="45"/>
      <c r="W221" s="45"/>
      <c r="X221" s="45"/>
      <c r="Y221" s="236"/>
      <c r="Z221" s="3"/>
      <c r="AA221" s="45"/>
      <c r="AB221" s="45"/>
      <c r="AC221" s="45"/>
      <c r="AD221" s="45"/>
      <c r="AE221" s="3"/>
      <c r="AF221" s="71"/>
      <c r="AG221" s="61"/>
      <c r="AH221" s="61"/>
      <c r="AI221" s="61"/>
      <c r="AJ221" s="45"/>
      <c r="AK221" s="61"/>
    </row>
    <row r="222" spans="3:37" x14ac:dyDescent="0.2">
      <c r="C222" s="3"/>
      <c r="D222" s="30"/>
      <c r="E222" s="61"/>
      <c r="F222" s="45"/>
      <c r="G222" s="61"/>
      <c r="H222" s="3"/>
      <c r="I222" s="45"/>
      <c r="J222" s="45"/>
      <c r="K222" s="45"/>
      <c r="L222" s="45"/>
      <c r="M222" s="45"/>
      <c r="N222" s="3"/>
      <c r="O222" s="61"/>
      <c r="P222" s="61"/>
      <c r="Q222" s="61"/>
      <c r="R222" s="45"/>
      <c r="S222" s="61"/>
      <c r="T222" s="236"/>
      <c r="U222" s="45"/>
      <c r="V222" s="45"/>
      <c r="W222" s="45"/>
      <c r="X222" s="45"/>
      <c r="Y222" s="236"/>
      <c r="Z222" s="3"/>
      <c r="AA222" s="45"/>
      <c r="AB222" s="45"/>
      <c r="AC222" s="45"/>
      <c r="AD222" s="45"/>
      <c r="AE222" s="3"/>
      <c r="AF222" s="71"/>
      <c r="AG222" s="61"/>
      <c r="AH222" s="61"/>
      <c r="AI222" s="61"/>
      <c r="AJ222" s="45"/>
      <c r="AK222" s="61"/>
    </row>
    <row r="223" spans="3:37" x14ac:dyDescent="0.2">
      <c r="C223" s="3"/>
      <c r="D223" s="30"/>
      <c r="E223" s="61"/>
      <c r="F223" s="45"/>
      <c r="G223" s="61"/>
      <c r="H223" s="3"/>
      <c r="I223" s="45"/>
      <c r="J223" s="45"/>
      <c r="K223" s="45"/>
      <c r="L223" s="45"/>
      <c r="M223" s="45"/>
      <c r="N223" s="3"/>
      <c r="O223" s="61"/>
      <c r="P223" s="61"/>
      <c r="Q223" s="61"/>
      <c r="R223" s="45"/>
      <c r="S223" s="61"/>
      <c r="T223" s="236"/>
      <c r="U223" s="45"/>
      <c r="V223" s="45"/>
      <c r="W223" s="45"/>
      <c r="X223" s="45"/>
      <c r="Y223" s="236"/>
      <c r="Z223" s="3"/>
      <c r="AA223" s="45"/>
      <c r="AB223" s="45"/>
      <c r="AC223" s="45"/>
      <c r="AD223" s="45"/>
      <c r="AE223" s="3"/>
      <c r="AF223" s="71"/>
      <c r="AG223" s="61"/>
      <c r="AH223" s="61"/>
      <c r="AI223" s="61"/>
      <c r="AJ223" s="45"/>
      <c r="AK223" s="61"/>
    </row>
    <row r="224" spans="3:37" x14ac:dyDescent="0.2">
      <c r="C224" s="3"/>
      <c r="D224" s="30"/>
      <c r="E224" s="61"/>
      <c r="F224" s="45"/>
      <c r="G224" s="61"/>
      <c r="H224" s="3"/>
      <c r="I224" s="45"/>
      <c r="J224" s="45"/>
      <c r="K224" s="45"/>
      <c r="L224" s="45"/>
      <c r="M224" s="45"/>
      <c r="N224" s="3"/>
      <c r="O224" s="61"/>
      <c r="P224" s="61"/>
      <c r="Q224" s="61"/>
      <c r="R224" s="45"/>
      <c r="S224" s="61"/>
      <c r="T224" s="236"/>
      <c r="U224" s="45"/>
      <c r="V224" s="45"/>
      <c r="W224" s="45"/>
      <c r="X224" s="45"/>
      <c r="Y224" s="236"/>
      <c r="Z224" s="3"/>
      <c r="AA224" s="45"/>
      <c r="AB224" s="45"/>
      <c r="AC224" s="45"/>
      <c r="AD224" s="45"/>
      <c r="AE224" s="3"/>
      <c r="AF224" s="71"/>
      <c r="AG224" s="61"/>
      <c r="AH224" s="61"/>
      <c r="AI224" s="61"/>
      <c r="AJ224" s="45"/>
      <c r="AK224" s="61"/>
    </row>
    <row r="225" spans="3:37" x14ac:dyDescent="0.2">
      <c r="C225" s="3"/>
      <c r="D225" s="30"/>
      <c r="E225" s="61"/>
      <c r="F225" s="45"/>
      <c r="G225" s="61"/>
      <c r="H225" s="3"/>
      <c r="I225" s="45"/>
      <c r="J225" s="45"/>
      <c r="K225" s="45"/>
      <c r="L225" s="45"/>
      <c r="M225" s="45"/>
      <c r="N225" s="3"/>
      <c r="O225" s="61"/>
      <c r="P225" s="61"/>
      <c r="Q225" s="61"/>
      <c r="R225" s="45"/>
      <c r="S225" s="61"/>
      <c r="T225" s="236"/>
      <c r="U225" s="45"/>
      <c r="V225" s="45"/>
      <c r="W225" s="45"/>
      <c r="X225" s="45"/>
      <c r="Y225" s="236"/>
      <c r="Z225" s="3"/>
      <c r="AA225" s="45"/>
      <c r="AB225" s="45"/>
      <c r="AC225" s="45"/>
      <c r="AD225" s="45"/>
      <c r="AE225" s="3"/>
      <c r="AF225" s="71"/>
      <c r="AG225" s="61"/>
      <c r="AH225" s="61"/>
      <c r="AI225" s="61"/>
      <c r="AJ225" s="45"/>
      <c r="AK225" s="61"/>
    </row>
    <row r="226" spans="3:37" x14ac:dyDescent="0.2">
      <c r="C226" s="3"/>
      <c r="D226" s="30"/>
      <c r="E226" s="61"/>
      <c r="F226" s="45"/>
      <c r="G226" s="61"/>
      <c r="H226" s="3"/>
      <c r="I226" s="45"/>
      <c r="J226" s="45"/>
      <c r="K226" s="45"/>
      <c r="L226" s="45"/>
      <c r="M226" s="45"/>
      <c r="N226" s="3"/>
      <c r="O226" s="61"/>
      <c r="P226" s="61"/>
      <c r="Q226" s="61"/>
      <c r="R226" s="45"/>
      <c r="S226" s="61"/>
      <c r="T226" s="236"/>
      <c r="U226" s="45"/>
      <c r="V226" s="45"/>
      <c r="W226" s="45"/>
      <c r="X226" s="45"/>
      <c r="Y226" s="236"/>
      <c r="Z226" s="3"/>
      <c r="AA226" s="45"/>
      <c r="AB226" s="45"/>
      <c r="AC226" s="45"/>
      <c r="AD226" s="45"/>
      <c r="AE226" s="3"/>
      <c r="AF226" s="71"/>
      <c r="AG226" s="61"/>
      <c r="AH226" s="61"/>
      <c r="AI226" s="61"/>
      <c r="AJ226" s="45"/>
      <c r="AK226" s="61"/>
    </row>
    <row r="227" spans="3:37" x14ac:dyDescent="0.2">
      <c r="C227" s="3"/>
      <c r="D227" s="30"/>
      <c r="E227" s="61"/>
      <c r="F227" s="45"/>
      <c r="G227" s="61"/>
      <c r="H227" s="3"/>
      <c r="I227" s="45"/>
      <c r="J227" s="45"/>
      <c r="K227" s="45"/>
      <c r="L227" s="45"/>
      <c r="M227" s="45"/>
      <c r="N227" s="3"/>
      <c r="O227" s="61"/>
      <c r="P227" s="61"/>
      <c r="Q227" s="61"/>
      <c r="R227" s="45"/>
      <c r="S227" s="61"/>
      <c r="T227" s="236"/>
      <c r="U227" s="45"/>
      <c r="V227" s="45"/>
      <c r="W227" s="45"/>
      <c r="X227" s="45"/>
      <c r="Y227" s="236"/>
      <c r="Z227" s="3"/>
      <c r="AA227" s="45"/>
      <c r="AB227" s="45"/>
      <c r="AC227" s="45"/>
      <c r="AD227" s="45"/>
      <c r="AE227" s="3"/>
      <c r="AF227" s="71"/>
      <c r="AG227" s="61"/>
      <c r="AH227" s="61"/>
      <c r="AI227" s="61"/>
      <c r="AJ227" s="45"/>
      <c r="AK227" s="61"/>
    </row>
    <row r="228" spans="3:37" x14ac:dyDescent="0.2">
      <c r="C228" s="3"/>
      <c r="D228" s="30"/>
      <c r="E228" s="61"/>
      <c r="F228" s="45"/>
      <c r="G228" s="61"/>
      <c r="H228" s="3"/>
      <c r="I228" s="45"/>
      <c r="J228" s="45"/>
      <c r="K228" s="45"/>
      <c r="L228" s="45"/>
      <c r="M228" s="45"/>
      <c r="N228" s="3"/>
      <c r="O228" s="61"/>
      <c r="P228" s="61"/>
      <c r="Q228" s="61"/>
      <c r="R228" s="45"/>
      <c r="S228" s="61"/>
      <c r="T228" s="236"/>
      <c r="U228" s="45"/>
      <c r="V228" s="45"/>
      <c r="W228" s="45"/>
      <c r="X228" s="45"/>
      <c r="Y228" s="236"/>
      <c r="Z228" s="3"/>
      <c r="AA228" s="45"/>
      <c r="AB228" s="45"/>
      <c r="AC228" s="45"/>
      <c r="AD228" s="45"/>
      <c r="AE228" s="3"/>
      <c r="AF228" s="71"/>
      <c r="AG228" s="61"/>
      <c r="AH228" s="61"/>
      <c r="AI228" s="61"/>
      <c r="AJ228" s="45"/>
      <c r="AK228" s="61"/>
    </row>
    <row r="229" spans="3:37" x14ac:dyDescent="0.2">
      <c r="C229" s="3"/>
      <c r="D229" s="30"/>
      <c r="E229" s="61"/>
      <c r="F229" s="45"/>
      <c r="G229" s="61"/>
      <c r="H229" s="3"/>
      <c r="I229" s="45"/>
      <c r="J229" s="45"/>
      <c r="K229" s="45"/>
      <c r="L229" s="45"/>
      <c r="M229" s="45"/>
      <c r="N229" s="3"/>
      <c r="O229" s="61"/>
      <c r="P229" s="61"/>
      <c r="Q229" s="61"/>
      <c r="R229" s="45"/>
      <c r="S229" s="61"/>
      <c r="T229" s="236"/>
      <c r="U229" s="45"/>
      <c r="V229" s="45"/>
      <c r="W229" s="45"/>
      <c r="X229" s="45"/>
      <c r="Y229" s="236"/>
      <c r="Z229" s="3"/>
      <c r="AA229" s="45"/>
      <c r="AB229" s="45"/>
      <c r="AC229" s="45"/>
      <c r="AD229" s="45"/>
      <c r="AE229" s="3"/>
      <c r="AF229" s="71"/>
      <c r="AG229" s="61"/>
      <c r="AH229" s="61"/>
      <c r="AI229" s="61"/>
      <c r="AJ229" s="45"/>
      <c r="AK229" s="61"/>
    </row>
    <row r="230" spans="3:37" x14ac:dyDescent="0.2">
      <c r="C230" s="3"/>
      <c r="D230" s="30"/>
      <c r="E230" s="61"/>
      <c r="F230" s="45"/>
      <c r="G230" s="61"/>
      <c r="H230" s="3"/>
      <c r="I230" s="45"/>
      <c r="J230" s="45"/>
      <c r="K230" s="45"/>
      <c r="L230" s="45"/>
      <c r="M230" s="45"/>
      <c r="N230" s="3"/>
      <c r="O230" s="61"/>
      <c r="P230" s="61"/>
      <c r="Q230" s="61"/>
      <c r="R230" s="45"/>
      <c r="S230" s="61"/>
      <c r="T230" s="236"/>
      <c r="U230" s="45"/>
      <c r="V230" s="45"/>
      <c r="W230" s="45"/>
      <c r="X230" s="45"/>
      <c r="Y230" s="236"/>
      <c r="Z230" s="3"/>
      <c r="AA230" s="45"/>
      <c r="AB230" s="45"/>
      <c r="AC230" s="45"/>
      <c r="AD230" s="45"/>
      <c r="AE230" s="3"/>
      <c r="AF230" s="71"/>
      <c r="AG230" s="61"/>
      <c r="AH230" s="61"/>
      <c r="AI230" s="61"/>
      <c r="AJ230" s="45"/>
      <c r="AK230" s="61"/>
    </row>
    <row r="231" spans="3:37" x14ac:dyDescent="0.2">
      <c r="C231" s="3"/>
      <c r="D231" s="30"/>
      <c r="E231" s="61"/>
      <c r="F231" s="45"/>
      <c r="G231" s="61"/>
      <c r="H231" s="3"/>
      <c r="I231" s="45"/>
      <c r="J231" s="45"/>
      <c r="K231" s="45"/>
      <c r="L231" s="45"/>
      <c r="M231" s="45"/>
      <c r="N231" s="3"/>
      <c r="O231" s="61"/>
      <c r="P231" s="61"/>
      <c r="Q231" s="61"/>
      <c r="R231" s="45"/>
      <c r="S231" s="61"/>
      <c r="T231" s="236"/>
      <c r="U231" s="45"/>
      <c r="V231" s="45"/>
      <c r="W231" s="45"/>
      <c r="X231" s="45"/>
      <c r="Y231" s="236"/>
      <c r="Z231" s="3"/>
      <c r="AA231" s="45"/>
      <c r="AB231" s="45"/>
      <c r="AC231" s="45"/>
      <c r="AD231" s="45"/>
      <c r="AE231" s="3"/>
      <c r="AF231" s="71"/>
      <c r="AG231" s="61"/>
      <c r="AH231" s="61"/>
      <c r="AI231" s="61"/>
      <c r="AJ231" s="45"/>
      <c r="AK231" s="61"/>
    </row>
    <row r="232" spans="3:37" x14ac:dyDescent="0.2">
      <c r="C232" s="3"/>
      <c r="D232" s="30"/>
      <c r="E232" s="61"/>
      <c r="F232" s="45"/>
      <c r="G232" s="61"/>
      <c r="H232" s="3"/>
      <c r="I232" s="45"/>
      <c r="J232" s="45"/>
      <c r="K232" s="45"/>
      <c r="L232" s="45"/>
      <c r="M232" s="45"/>
      <c r="N232" s="3"/>
      <c r="O232" s="61"/>
      <c r="P232" s="61"/>
      <c r="Q232" s="61"/>
      <c r="R232" s="45"/>
      <c r="S232" s="61"/>
      <c r="T232" s="236"/>
      <c r="U232" s="45"/>
      <c r="V232" s="45"/>
      <c r="W232" s="45"/>
      <c r="X232" s="45"/>
      <c r="Y232" s="236"/>
      <c r="Z232" s="3"/>
      <c r="AA232" s="45"/>
      <c r="AB232" s="45"/>
      <c r="AC232" s="45"/>
      <c r="AD232" s="45"/>
      <c r="AE232" s="3"/>
      <c r="AF232" s="71"/>
      <c r="AG232" s="61"/>
      <c r="AH232" s="61"/>
      <c r="AI232" s="61"/>
      <c r="AJ232" s="45"/>
      <c r="AK232" s="61"/>
    </row>
    <row r="233" spans="3:37" x14ac:dyDescent="0.2">
      <c r="C233" s="3"/>
      <c r="D233" s="30"/>
      <c r="E233" s="61"/>
      <c r="F233" s="45"/>
      <c r="G233" s="61"/>
      <c r="H233" s="3"/>
      <c r="I233" s="45"/>
      <c r="J233" s="45"/>
      <c r="K233" s="45"/>
      <c r="L233" s="45"/>
      <c r="M233" s="45"/>
      <c r="N233" s="3"/>
      <c r="O233" s="61"/>
      <c r="P233" s="61"/>
      <c r="Q233" s="61"/>
      <c r="R233" s="45"/>
      <c r="S233" s="61"/>
      <c r="T233" s="236"/>
      <c r="U233" s="45"/>
      <c r="V233" s="45"/>
      <c r="W233" s="45"/>
      <c r="X233" s="45"/>
      <c r="Y233" s="236"/>
      <c r="Z233" s="3"/>
      <c r="AA233" s="45"/>
      <c r="AB233" s="45"/>
      <c r="AC233" s="45"/>
      <c r="AD233" s="45"/>
      <c r="AE233" s="3"/>
      <c r="AF233" s="71"/>
      <c r="AG233" s="61"/>
      <c r="AH233" s="61"/>
      <c r="AI233" s="61"/>
      <c r="AJ233" s="45"/>
      <c r="AK233" s="61"/>
    </row>
    <row r="234" spans="3:37" x14ac:dyDescent="0.2">
      <c r="C234" s="3"/>
      <c r="D234" s="30"/>
      <c r="E234" s="61"/>
      <c r="F234" s="45"/>
      <c r="G234" s="61"/>
      <c r="H234" s="3"/>
      <c r="I234" s="45"/>
      <c r="J234" s="45"/>
      <c r="K234" s="45"/>
      <c r="L234" s="45"/>
      <c r="M234" s="45"/>
      <c r="N234" s="3"/>
      <c r="O234" s="61"/>
      <c r="P234" s="61"/>
      <c r="Q234" s="61"/>
      <c r="R234" s="45"/>
      <c r="S234" s="61"/>
      <c r="T234" s="236"/>
      <c r="U234" s="45"/>
      <c r="V234" s="45"/>
      <c r="W234" s="45"/>
      <c r="X234" s="45"/>
      <c r="Y234" s="236"/>
      <c r="Z234" s="3"/>
      <c r="AA234" s="45"/>
      <c r="AB234" s="45"/>
      <c r="AC234" s="45"/>
      <c r="AD234" s="45"/>
      <c r="AE234" s="3"/>
      <c r="AF234" s="71"/>
      <c r="AG234" s="61"/>
      <c r="AH234" s="61"/>
      <c r="AI234" s="61"/>
      <c r="AJ234" s="45"/>
      <c r="AK234" s="61"/>
    </row>
    <row r="235" spans="3:37" x14ac:dyDescent="0.2">
      <c r="C235" s="3"/>
      <c r="D235" s="30"/>
      <c r="E235" s="61"/>
      <c r="F235" s="45"/>
      <c r="G235" s="61"/>
      <c r="H235" s="3"/>
      <c r="I235" s="45"/>
      <c r="J235" s="45"/>
      <c r="K235" s="45"/>
      <c r="L235" s="45"/>
      <c r="M235" s="45"/>
      <c r="N235" s="3"/>
      <c r="O235" s="61"/>
      <c r="P235" s="61"/>
      <c r="Q235" s="61"/>
      <c r="R235" s="45"/>
      <c r="S235" s="61"/>
      <c r="T235" s="236"/>
      <c r="U235" s="45"/>
      <c r="V235" s="45"/>
      <c r="W235" s="45"/>
      <c r="X235" s="45"/>
      <c r="Y235" s="236"/>
      <c r="Z235" s="3"/>
      <c r="AA235" s="45"/>
      <c r="AB235" s="45"/>
      <c r="AC235" s="45"/>
      <c r="AD235" s="45"/>
      <c r="AE235" s="3"/>
      <c r="AF235" s="71"/>
      <c r="AG235" s="61"/>
      <c r="AH235" s="61"/>
      <c r="AI235" s="61"/>
      <c r="AJ235" s="45"/>
      <c r="AK235" s="61"/>
    </row>
    <row r="236" spans="3:37" x14ac:dyDescent="0.2">
      <c r="C236" s="3"/>
      <c r="D236" s="30"/>
      <c r="E236" s="61"/>
      <c r="F236" s="45"/>
      <c r="G236" s="61"/>
      <c r="H236" s="3"/>
      <c r="I236" s="45"/>
      <c r="J236" s="45"/>
      <c r="K236" s="45"/>
      <c r="L236" s="45"/>
      <c r="M236" s="45"/>
      <c r="N236" s="3"/>
      <c r="O236" s="61"/>
      <c r="P236" s="61"/>
      <c r="Q236" s="61"/>
      <c r="R236" s="45"/>
      <c r="S236" s="61"/>
      <c r="T236" s="236"/>
      <c r="U236" s="45"/>
      <c r="V236" s="45"/>
      <c r="W236" s="45"/>
      <c r="X236" s="45"/>
      <c r="Y236" s="236"/>
      <c r="Z236" s="3"/>
      <c r="AA236" s="45"/>
      <c r="AB236" s="45"/>
      <c r="AC236" s="45"/>
      <c r="AD236" s="45"/>
      <c r="AE236" s="3"/>
      <c r="AF236" s="71"/>
      <c r="AG236" s="61"/>
      <c r="AH236" s="61"/>
      <c r="AI236" s="61"/>
      <c r="AJ236" s="45"/>
      <c r="AK236" s="61"/>
    </row>
    <row r="237" spans="3:37" x14ac:dyDescent="0.2">
      <c r="C237" s="3"/>
      <c r="D237" s="30"/>
      <c r="E237" s="61"/>
      <c r="F237" s="45"/>
      <c r="G237" s="61"/>
      <c r="H237" s="3"/>
      <c r="I237" s="45"/>
      <c r="J237" s="45"/>
      <c r="K237" s="45"/>
      <c r="L237" s="45"/>
      <c r="M237" s="45"/>
      <c r="N237" s="3"/>
      <c r="O237" s="61"/>
      <c r="P237" s="61"/>
      <c r="Q237" s="61"/>
      <c r="R237" s="45"/>
      <c r="S237" s="61"/>
      <c r="T237" s="236"/>
      <c r="U237" s="45"/>
      <c r="V237" s="45"/>
      <c r="W237" s="45"/>
      <c r="X237" s="45"/>
      <c r="Y237" s="236"/>
      <c r="Z237" s="3"/>
      <c r="AA237" s="45"/>
      <c r="AB237" s="45"/>
      <c r="AC237" s="45"/>
      <c r="AD237" s="45"/>
      <c r="AE237" s="3"/>
      <c r="AF237" s="71"/>
      <c r="AG237" s="61"/>
      <c r="AH237" s="61"/>
      <c r="AI237" s="61"/>
      <c r="AJ237" s="45"/>
      <c r="AK237" s="61"/>
    </row>
    <row r="238" spans="3:37" x14ac:dyDescent="0.2">
      <c r="C238" s="3"/>
      <c r="D238" s="30"/>
      <c r="E238" s="61"/>
      <c r="F238" s="45"/>
      <c r="G238" s="61"/>
      <c r="H238" s="3"/>
      <c r="I238" s="45"/>
      <c r="J238" s="45"/>
      <c r="K238" s="45"/>
      <c r="L238" s="45"/>
      <c r="M238" s="45"/>
      <c r="N238" s="3"/>
      <c r="O238" s="61"/>
      <c r="P238" s="61"/>
      <c r="Q238" s="61"/>
      <c r="R238" s="45"/>
      <c r="S238" s="61"/>
      <c r="T238" s="236"/>
      <c r="U238" s="45"/>
      <c r="V238" s="45"/>
      <c r="W238" s="45"/>
      <c r="X238" s="45"/>
      <c r="Y238" s="236"/>
      <c r="Z238" s="3"/>
      <c r="AA238" s="45"/>
      <c r="AB238" s="45"/>
      <c r="AC238" s="45"/>
      <c r="AD238" s="45"/>
      <c r="AE238" s="3"/>
      <c r="AF238" s="71"/>
      <c r="AG238" s="61"/>
      <c r="AH238" s="61"/>
      <c r="AI238" s="61"/>
      <c r="AJ238" s="45"/>
      <c r="AK238" s="61"/>
    </row>
    <row r="239" spans="3:37" x14ac:dyDescent="0.2">
      <c r="C239" s="3"/>
      <c r="D239" s="30"/>
      <c r="E239" s="61"/>
      <c r="F239" s="45"/>
      <c r="G239" s="61"/>
      <c r="H239" s="3"/>
      <c r="I239" s="45"/>
      <c r="J239" s="45"/>
      <c r="K239" s="45"/>
      <c r="L239" s="45"/>
      <c r="M239" s="45"/>
      <c r="N239" s="3"/>
      <c r="O239" s="61"/>
      <c r="P239" s="61"/>
      <c r="Q239" s="61"/>
      <c r="R239" s="45"/>
      <c r="S239" s="61"/>
      <c r="T239" s="236"/>
      <c r="U239" s="45"/>
      <c r="V239" s="45"/>
      <c r="W239" s="45"/>
      <c r="X239" s="45"/>
      <c r="Y239" s="236"/>
      <c r="Z239" s="3"/>
      <c r="AA239" s="45"/>
      <c r="AB239" s="45"/>
      <c r="AC239" s="45"/>
      <c r="AD239" s="45"/>
      <c r="AE239" s="3"/>
      <c r="AF239" s="71"/>
      <c r="AG239" s="61"/>
      <c r="AH239" s="61"/>
      <c r="AI239" s="61"/>
      <c r="AJ239" s="45"/>
      <c r="AK239" s="61"/>
    </row>
    <row r="240" spans="3:37" x14ac:dyDescent="0.2">
      <c r="C240" s="3"/>
      <c r="D240" s="30"/>
      <c r="E240" s="61"/>
      <c r="F240" s="45"/>
      <c r="G240" s="61"/>
      <c r="H240" s="3"/>
      <c r="I240" s="45"/>
      <c r="J240" s="45"/>
      <c r="K240" s="45"/>
      <c r="L240" s="45"/>
      <c r="M240" s="45"/>
      <c r="N240" s="3"/>
      <c r="O240" s="61"/>
      <c r="P240" s="61"/>
      <c r="Q240" s="61"/>
      <c r="R240" s="45"/>
      <c r="S240" s="61"/>
      <c r="T240" s="236"/>
      <c r="U240" s="45"/>
      <c r="V240" s="45"/>
      <c r="W240" s="45"/>
      <c r="X240" s="45"/>
      <c r="Y240" s="236"/>
      <c r="Z240" s="3"/>
      <c r="AA240" s="45"/>
      <c r="AB240" s="45"/>
      <c r="AC240" s="45"/>
      <c r="AD240" s="45"/>
      <c r="AE240" s="3"/>
      <c r="AF240" s="71"/>
      <c r="AG240" s="61"/>
      <c r="AH240" s="61"/>
      <c r="AI240" s="61"/>
      <c r="AJ240" s="45"/>
      <c r="AK240" s="61"/>
    </row>
    <row r="241" spans="3:37" x14ac:dyDescent="0.2">
      <c r="C241" s="3"/>
      <c r="D241" s="30"/>
      <c r="E241" s="61"/>
      <c r="F241" s="45"/>
      <c r="G241" s="61"/>
      <c r="H241" s="3"/>
      <c r="I241" s="45"/>
      <c r="J241" s="45"/>
      <c r="K241" s="45"/>
      <c r="L241" s="45"/>
      <c r="M241" s="45"/>
      <c r="N241" s="3"/>
      <c r="O241" s="61"/>
      <c r="P241" s="61"/>
      <c r="Q241" s="61"/>
      <c r="R241" s="45"/>
      <c r="S241" s="61"/>
      <c r="T241" s="236"/>
      <c r="U241" s="45"/>
      <c r="V241" s="45"/>
      <c r="W241" s="45"/>
      <c r="X241" s="45"/>
      <c r="Y241" s="236"/>
      <c r="Z241" s="3"/>
      <c r="AA241" s="45"/>
      <c r="AB241" s="45"/>
      <c r="AC241" s="45"/>
      <c r="AD241" s="45"/>
      <c r="AE241" s="3"/>
      <c r="AF241" s="71"/>
      <c r="AG241" s="61"/>
      <c r="AH241" s="61"/>
      <c r="AI241" s="61"/>
      <c r="AJ241" s="45"/>
      <c r="AK241" s="61"/>
    </row>
    <row r="242" spans="3:37" x14ac:dyDescent="0.2">
      <c r="C242" s="3"/>
      <c r="D242" s="30"/>
      <c r="E242" s="61"/>
      <c r="F242" s="45"/>
      <c r="G242" s="61"/>
      <c r="H242" s="3"/>
      <c r="I242" s="45"/>
      <c r="J242" s="45"/>
      <c r="K242" s="45"/>
      <c r="L242" s="45"/>
      <c r="M242" s="45"/>
      <c r="N242" s="3"/>
      <c r="O242" s="61"/>
      <c r="P242" s="61"/>
      <c r="Q242" s="61"/>
      <c r="R242" s="45"/>
      <c r="S242" s="61"/>
      <c r="T242" s="236"/>
      <c r="U242" s="45"/>
      <c r="V242" s="45"/>
      <c r="W242" s="45"/>
      <c r="X242" s="45"/>
      <c r="Y242" s="236"/>
      <c r="Z242" s="3"/>
      <c r="AA242" s="45"/>
      <c r="AB242" s="45"/>
      <c r="AC242" s="45"/>
      <c r="AD242" s="45"/>
      <c r="AE242" s="3"/>
      <c r="AF242" s="71"/>
      <c r="AG242" s="61"/>
      <c r="AH242" s="61"/>
      <c r="AI242" s="61"/>
      <c r="AJ242" s="45"/>
      <c r="AK242" s="61"/>
    </row>
    <row r="243" spans="3:37" x14ac:dyDescent="0.2">
      <c r="C243" s="3"/>
      <c r="D243" s="30"/>
      <c r="E243" s="61"/>
      <c r="F243" s="45"/>
      <c r="G243" s="61"/>
      <c r="H243" s="3"/>
      <c r="I243" s="45"/>
      <c r="J243" s="45"/>
      <c r="K243" s="45"/>
      <c r="L243" s="45"/>
      <c r="M243" s="45"/>
      <c r="N243" s="3"/>
      <c r="O243" s="61"/>
      <c r="P243" s="61"/>
      <c r="Q243" s="61"/>
      <c r="R243" s="45"/>
      <c r="S243" s="61"/>
      <c r="T243" s="236"/>
      <c r="U243" s="45"/>
      <c r="V243" s="45"/>
      <c r="W243" s="45"/>
      <c r="X243" s="45"/>
      <c r="Y243" s="236"/>
      <c r="Z243" s="3"/>
      <c r="AA243" s="45"/>
      <c r="AB243" s="45"/>
      <c r="AC243" s="45"/>
      <c r="AD243" s="45"/>
      <c r="AE243" s="3"/>
      <c r="AF243" s="71"/>
      <c r="AG243" s="61"/>
      <c r="AH243" s="61"/>
      <c r="AI243" s="61"/>
      <c r="AJ243" s="45"/>
      <c r="AK243" s="61"/>
    </row>
    <row r="244" spans="3:37" x14ac:dyDescent="0.2">
      <c r="C244" s="3"/>
      <c r="D244" s="30"/>
      <c r="E244" s="61"/>
      <c r="F244" s="45"/>
      <c r="G244" s="61"/>
      <c r="H244" s="3"/>
      <c r="I244" s="45"/>
      <c r="J244" s="45"/>
      <c r="K244" s="45"/>
      <c r="L244" s="45"/>
      <c r="M244" s="45"/>
      <c r="N244" s="3"/>
      <c r="O244" s="61"/>
      <c r="P244" s="61"/>
      <c r="Q244" s="61"/>
      <c r="R244" s="45"/>
      <c r="S244" s="61"/>
      <c r="T244" s="236"/>
      <c r="U244" s="45"/>
      <c r="V244" s="45"/>
      <c r="W244" s="45"/>
      <c r="X244" s="45"/>
      <c r="Y244" s="236"/>
      <c r="Z244" s="3"/>
      <c r="AA244" s="45"/>
      <c r="AB244" s="45"/>
      <c r="AC244" s="45"/>
      <c r="AD244" s="45"/>
      <c r="AE244" s="3"/>
      <c r="AF244" s="71"/>
      <c r="AG244" s="61"/>
      <c r="AH244" s="61"/>
      <c r="AI244" s="61"/>
      <c r="AJ244" s="45"/>
      <c r="AK244" s="61"/>
    </row>
    <row r="245" spans="3:37" x14ac:dyDescent="0.2">
      <c r="C245" s="3"/>
      <c r="D245" s="30"/>
      <c r="E245" s="61"/>
      <c r="F245" s="45"/>
      <c r="G245" s="61"/>
      <c r="H245" s="3"/>
      <c r="I245" s="45"/>
      <c r="J245" s="45"/>
      <c r="K245" s="45"/>
      <c r="L245" s="45"/>
      <c r="M245" s="45"/>
      <c r="N245" s="3"/>
      <c r="O245" s="61"/>
      <c r="P245" s="61"/>
      <c r="Q245" s="61"/>
      <c r="R245" s="45"/>
      <c r="S245" s="61"/>
      <c r="T245" s="236"/>
      <c r="U245" s="45"/>
      <c r="V245" s="45"/>
      <c r="W245" s="45"/>
      <c r="X245" s="45"/>
      <c r="Y245" s="236"/>
      <c r="Z245" s="3"/>
      <c r="AA245" s="45"/>
      <c r="AB245" s="45"/>
      <c r="AC245" s="45"/>
      <c r="AD245" s="45"/>
      <c r="AE245" s="3"/>
      <c r="AF245" s="71"/>
      <c r="AG245" s="61"/>
      <c r="AH245" s="61"/>
      <c r="AI245" s="61"/>
      <c r="AJ245" s="45"/>
      <c r="AK245" s="61"/>
    </row>
    <row r="246" spans="3:37" x14ac:dyDescent="0.2">
      <c r="C246" s="3"/>
      <c r="D246" s="30"/>
      <c r="E246" s="61"/>
      <c r="F246" s="45"/>
      <c r="G246" s="61"/>
      <c r="H246" s="3"/>
      <c r="I246" s="45"/>
      <c r="J246" s="45"/>
      <c r="K246" s="45"/>
      <c r="L246" s="45"/>
      <c r="M246" s="45"/>
      <c r="N246" s="3"/>
      <c r="O246" s="61"/>
      <c r="P246" s="61"/>
      <c r="Q246" s="61"/>
      <c r="R246" s="45"/>
      <c r="S246" s="61"/>
      <c r="T246" s="236"/>
      <c r="U246" s="45"/>
      <c r="V246" s="45"/>
      <c r="W246" s="45"/>
      <c r="X246" s="45"/>
      <c r="Y246" s="236"/>
      <c r="Z246" s="3"/>
      <c r="AA246" s="45"/>
      <c r="AB246" s="45"/>
      <c r="AC246" s="45"/>
      <c r="AD246" s="45"/>
      <c r="AE246" s="3"/>
      <c r="AF246" s="71"/>
      <c r="AG246" s="61"/>
      <c r="AH246" s="61"/>
      <c r="AI246" s="61"/>
      <c r="AJ246" s="45"/>
      <c r="AK246" s="61"/>
    </row>
    <row r="247" spans="3:37" x14ac:dyDescent="0.2">
      <c r="C247" s="3"/>
      <c r="D247" s="30"/>
      <c r="E247" s="61"/>
      <c r="F247" s="45"/>
      <c r="G247" s="61"/>
      <c r="H247" s="3"/>
      <c r="I247" s="45"/>
      <c r="J247" s="45"/>
      <c r="K247" s="45"/>
      <c r="L247" s="45"/>
      <c r="M247" s="45"/>
      <c r="N247" s="3"/>
      <c r="O247" s="61"/>
      <c r="P247" s="61"/>
      <c r="Q247" s="61"/>
      <c r="R247" s="45"/>
      <c r="S247" s="61"/>
      <c r="T247" s="236"/>
      <c r="U247" s="45"/>
      <c r="V247" s="45"/>
      <c r="W247" s="45"/>
      <c r="X247" s="45"/>
      <c r="Y247" s="236"/>
      <c r="Z247" s="3"/>
      <c r="AA247" s="45"/>
      <c r="AB247" s="45"/>
      <c r="AC247" s="45"/>
      <c r="AD247" s="45"/>
      <c r="AE247" s="3"/>
      <c r="AF247" s="71"/>
      <c r="AG247" s="61"/>
      <c r="AH247" s="61"/>
      <c r="AI247" s="61"/>
      <c r="AJ247" s="45"/>
      <c r="AK247" s="61"/>
    </row>
    <row r="248" spans="3:37" x14ac:dyDescent="0.2">
      <c r="C248" s="3"/>
      <c r="D248" s="30"/>
      <c r="E248" s="61"/>
      <c r="F248" s="45"/>
      <c r="G248" s="61"/>
      <c r="H248" s="3"/>
      <c r="I248" s="45"/>
      <c r="J248" s="45"/>
      <c r="K248" s="45"/>
      <c r="L248" s="45"/>
      <c r="M248" s="45"/>
      <c r="N248" s="3"/>
      <c r="O248" s="61"/>
      <c r="P248" s="61"/>
      <c r="Q248" s="61"/>
      <c r="R248" s="45"/>
      <c r="S248" s="61"/>
      <c r="T248" s="236"/>
      <c r="U248" s="45"/>
      <c r="V248" s="45"/>
      <c r="W248" s="45"/>
      <c r="X248" s="45"/>
      <c r="Y248" s="236"/>
      <c r="Z248" s="3"/>
      <c r="AA248" s="45"/>
      <c r="AB248" s="45"/>
      <c r="AC248" s="45"/>
      <c r="AD248" s="45"/>
      <c r="AE248" s="3"/>
      <c r="AF248" s="71"/>
      <c r="AG248" s="61"/>
      <c r="AH248" s="61"/>
      <c r="AI248" s="61"/>
      <c r="AJ248" s="45"/>
      <c r="AK248" s="61"/>
    </row>
    <row r="249" spans="3:37" x14ac:dyDescent="0.2">
      <c r="C249" s="3"/>
      <c r="D249" s="30"/>
      <c r="E249" s="61"/>
      <c r="F249" s="45"/>
      <c r="G249" s="61"/>
      <c r="H249" s="3"/>
      <c r="I249" s="45"/>
      <c r="J249" s="45"/>
      <c r="K249" s="45"/>
      <c r="L249" s="45"/>
      <c r="M249" s="45"/>
      <c r="N249" s="3"/>
      <c r="O249" s="61"/>
      <c r="P249" s="61"/>
      <c r="Q249" s="61"/>
      <c r="R249" s="45"/>
      <c r="S249" s="61"/>
      <c r="T249" s="236"/>
      <c r="U249" s="45"/>
      <c r="V249" s="45"/>
      <c r="W249" s="45"/>
      <c r="X249" s="45"/>
      <c r="Y249" s="236"/>
      <c r="Z249" s="3"/>
      <c r="AA249" s="45"/>
      <c r="AB249" s="45"/>
      <c r="AC249" s="45"/>
      <c r="AD249" s="45"/>
      <c r="AE249" s="3"/>
      <c r="AF249" s="71"/>
      <c r="AG249" s="61"/>
      <c r="AH249" s="61"/>
      <c r="AI249" s="61"/>
      <c r="AJ249" s="45"/>
      <c r="AK249" s="61"/>
    </row>
    <row r="250" spans="3:37" x14ac:dyDescent="0.2">
      <c r="C250" s="3"/>
      <c r="D250" s="30"/>
      <c r="E250" s="61"/>
      <c r="F250" s="45"/>
      <c r="G250" s="61"/>
      <c r="H250" s="3"/>
      <c r="I250" s="45"/>
      <c r="J250" s="45"/>
      <c r="K250" s="45"/>
      <c r="L250" s="45"/>
      <c r="M250" s="45"/>
      <c r="N250" s="3"/>
      <c r="O250" s="61"/>
      <c r="P250" s="61"/>
      <c r="Q250" s="61"/>
      <c r="R250" s="45"/>
      <c r="S250" s="61"/>
      <c r="T250" s="236"/>
      <c r="U250" s="45"/>
      <c r="V250" s="45"/>
      <c r="W250" s="45"/>
      <c r="X250" s="45"/>
      <c r="Y250" s="236"/>
      <c r="Z250" s="3"/>
      <c r="AA250" s="45"/>
      <c r="AB250" s="45"/>
      <c r="AC250" s="45"/>
      <c r="AD250" s="45"/>
      <c r="AE250" s="3"/>
      <c r="AF250" s="71"/>
      <c r="AG250" s="61"/>
      <c r="AH250" s="61"/>
      <c r="AI250" s="61"/>
      <c r="AJ250" s="45"/>
      <c r="AK250" s="61"/>
    </row>
    <row r="251" spans="3:37" x14ac:dyDescent="0.2">
      <c r="C251" s="3"/>
      <c r="D251" s="30"/>
      <c r="E251" s="61"/>
      <c r="F251" s="45"/>
      <c r="G251" s="61"/>
      <c r="H251" s="3"/>
      <c r="I251" s="45"/>
      <c r="J251" s="45"/>
      <c r="K251" s="45"/>
      <c r="L251" s="45"/>
      <c r="M251" s="45"/>
      <c r="N251" s="3"/>
      <c r="O251" s="61"/>
      <c r="P251" s="61"/>
      <c r="Q251" s="61"/>
      <c r="R251" s="45"/>
      <c r="S251" s="61"/>
      <c r="T251" s="236"/>
      <c r="U251" s="45"/>
      <c r="V251" s="45"/>
      <c r="W251" s="45"/>
      <c r="X251" s="45"/>
      <c r="Y251" s="236"/>
      <c r="Z251" s="3"/>
      <c r="AA251" s="45"/>
      <c r="AB251" s="45"/>
      <c r="AC251" s="45"/>
      <c r="AD251" s="45"/>
      <c r="AE251" s="3"/>
      <c r="AF251" s="71"/>
      <c r="AG251" s="61"/>
      <c r="AH251" s="61"/>
      <c r="AI251" s="61"/>
      <c r="AJ251" s="45"/>
      <c r="AK251" s="61"/>
    </row>
    <row r="252" spans="3:37" x14ac:dyDescent="0.2">
      <c r="C252" s="3"/>
      <c r="D252" s="30"/>
      <c r="E252" s="61"/>
      <c r="F252" s="45"/>
      <c r="G252" s="61"/>
      <c r="H252" s="3"/>
      <c r="I252" s="45"/>
      <c r="J252" s="45"/>
      <c r="K252" s="45"/>
      <c r="L252" s="45"/>
      <c r="M252" s="45"/>
      <c r="N252" s="3"/>
      <c r="O252" s="61"/>
      <c r="P252" s="61"/>
      <c r="Q252" s="61"/>
      <c r="R252" s="45"/>
      <c r="S252" s="61"/>
      <c r="T252" s="236"/>
      <c r="U252" s="45"/>
      <c r="V252" s="45"/>
      <c r="W252" s="45"/>
      <c r="X252" s="45"/>
      <c r="Y252" s="236"/>
      <c r="Z252" s="3"/>
      <c r="AA252" s="45"/>
      <c r="AB252" s="45"/>
      <c r="AC252" s="45"/>
      <c r="AD252" s="45"/>
      <c r="AE252" s="3"/>
      <c r="AF252" s="71"/>
      <c r="AG252" s="61"/>
      <c r="AH252" s="61"/>
      <c r="AI252" s="61"/>
      <c r="AJ252" s="45"/>
      <c r="AK252" s="61"/>
    </row>
    <row r="253" spans="3:37" x14ac:dyDescent="0.2">
      <c r="C253" s="3"/>
      <c r="D253" s="30"/>
      <c r="E253" s="61"/>
      <c r="F253" s="45"/>
      <c r="G253" s="61"/>
      <c r="H253" s="3"/>
      <c r="I253" s="45"/>
      <c r="J253" s="45"/>
      <c r="K253" s="45"/>
      <c r="L253" s="45"/>
      <c r="M253" s="45"/>
      <c r="N253" s="3"/>
      <c r="O253" s="61"/>
      <c r="P253" s="61"/>
      <c r="Q253" s="61"/>
      <c r="R253" s="45"/>
      <c r="S253" s="61"/>
      <c r="T253" s="236"/>
      <c r="U253" s="45"/>
      <c r="V253" s="45"/>
      <c r="W253" s="45"/>
      <c r="X253" s="45"/>
      <c r="Y253" s="236"/>
      <c r="Z253" s="3"/>
      <c r="AA253" s="45"/>
      <c r="AB253" s="45"/>
      <c r="AC253" s="45"/>
      <c r="AD253" s="45"/>
      <c r="AE253" s="3"/>
      <c r="AF253" s="71"/>
      <c r="AG253" s="61"/>
      <c r="AH253" s="61"/>
      <c r="AI253" s="61"/>
      <c r="AJ253" s="45"/>
      <c r="AK253" s="61"/>
    </row>
    <row r="254" spans="3:37" x14ac:dyDescent="0.2">
      <c r="C254" s="3"/>
      <c r="D254" s="30"/>
      <c r="E254" s="61"/>
      <c r="F254" s="45"/>
      <c r="G254" s="61"/>
      <c r="H254" s="3"/>
      <c r="I254" s="45"/>
      <c r="J254" s="45"/>
      <c r="K254" s="45"/>
      <c r="L254" s="45"/>
      <c r="M254" s="45"/>
      <c r="N254" s="3"/>
      <c r="O254" s="61"/>
      <c r="P254" s="61"/>
      <c r="Q254" s="61"/>
      <c r="R254" s="45"/>
      <c r="S254" s="61"/>
      <c r="T254" s="236"/>
      <c r="U254" s="45"/>
      <c r="V254" s="45"/>
      <c r="W254" s="45"/>
      <c r="X254" s="45"/>
      <c r="Y254" s="236"/>
      <c r="Z254" s="3"/>
      <c r="AA254" s="45"/>
      <c r="AB254" s="45"/>
      <c r="AC254" s="45"/>
      <c r="AD254" s="45"/>
      <c r="AE254" s="3"/>
      <c r="AF254" s="71"/>
      <c r="AG254" s="61"/>
      <c r="AH254" s="61"/>
      <c r="AI254" s="61"/>
      <c r="AJ254" s="45"/>
      <c r="AK254" s="61"/>
    </row>
    <row r="255" spans="3:37" x14ac:dyDescent="0.2">
      <c r="C255" s="3"/>
      <c r="D255" s="30"/>
      <c r="E255" s="61"/>
      <c r="F255" s="45"/>
      <c r="G255" s="61"/>
      <c r="H255" s="3"/>
      <c r="I255" s="45"/>
      <c r="J255" s="45"/>
      <c r="K255" s="45"/>
      <c r="L255" s="45"/>
      <c r="M255" s="45"/>
      <c r="N255" s="3"/>
      <c r="O255" s="61"/>
      <c r="P255" s="61"/>
      <c r="Q255" s="61"/>
      <c r="R255" s="45"/>
      <c r="S255" s="61"/>
      <c r="T255" s="236"/>
      <c r="U255" s="45"/>
      <c r="V255" s="45"/>
      <c r="W255" s="45"/>
      <c r="X255" s="45"/>
      <c r="Y255" s="236"/>
      <c r="Z255" s="3"/>
      <c r="AA255" s="45"/>
      <c r="AB255" s="45"/>
      <c r="AC255" s="45"/>
      <c r="AD255" s="45"/>
      <c r="AE255" s="3"/>
      <c r="AF255" s="71"/>
      <c r="AG255" s="61"/>
      <c r="AH255" s="61"/>
      <c r="AI255" s="61"/>
      <c r="AJ255" s="45"/>
      <c r="AK255" s="61"/>
    </row>
    <row r="256" spans="3:37" x14ac:dyDescent="0.2">
      <c r="C256" s="3"/>
      <c r="D256" s="30"/>
      <c r="E256" s="61"/>
      <c r="F256" s="45"/>
      <c r="G256" s="61"/>
      <c r="H256" s="3"/>
      <c r="I256" s="45"/>
      <c r="J256" s="45"/>
      <c r="K256" s="45"/>
      <c r="L256" s="45"/>
      <c r="M256" s="45"/>
      <c r="N256" s="3"/>
      <c r="O256" s="61"/>
      <c r="P256" s="61"/>
      <c r="Q256" s="61"/>
      <c r="R256" s="45"/>
      <c r="S256" s="61"/>
      <c r="T256" s="236"/>
      <c r="U256" s="45"/>
      <c r="V256" s="45"/>
      <c r="W256" s="45"/>
      <c r="X256" s="45"/>
      <c r="Y256" s="236"/>
      <c r="Z256" s="3"/>
      <c r="AA256" s="45"/>
      <c r="AB256" s="45"/>
      <c r="AC256" s="45"/>
      <c r="AD256" s="45"/>
      <c r="AE256" s="3"/>
      <c r="AF256" s="71"/>
      <c r="AG256" s="61"/>
      <c r="AH256" s="61"/>
      <c r="AI256" s="61"/>
      <c r="AJ256" s="45"/>
      <c r="AK256" s="61"/>
    </row>
    <row r="257" spans="3:37" x14ac:dyDescent="0.2">
      <c r="C257" s="3"/>
      <c r="D257" s="30"/>
      <c r="E257" s="61"/>
      <c r="F257" s="45"/>
      <c r="G257" s="61"/>
      <c r="H257" s="3"/>
      <c r="I257" s="45"/>
      <c r="J257" s="45"/>
      <c r="K257" s="45"/>
      <c r="L257" s="45"/>
      <c r="M257" s="45"/>
      <c r="N257" s="3"/>
      <c r="O257" s="61"/>
      <c r="P257" s="61"/>
      <c r="Q257" s="61"/>
      <c r="R257" s="45"/>
      <c r="S257" s="61"/>
      <c r="T257" s="236"/>
      <c r="U257" s="45"/>
      <c r="V257" s="45"/>
      <c r="W257" s="45"/>
      <c r="X257" s="45"/>
      <c r="Y257" s="236"/>
      <c r="Z257" s="3"/>
      <c r="AA257" s="45"/>
      <c r="AB257" s="45"/>
      <c r="AC257" s="45"/>
      <c r="AD257" s="45"/>
      <c r="AE257" s="3"/>
      <c r="AF257" s="71"/>
      <c r="AG257" s="61"/>
      <c r="AH257" s="61"/>
      <c r="AI257" s="61"/>
      <c r="AJ257" s="45"/>
      <c r="AK257" s="61"/>
    </row>
    <row r="258" spans="3:37" x14ac:dyDescent="0.2">
      <c r="C258" s="3"/>
      <c r="D258" s="30"/>
      <c r="E258" s="61"/>
      <c r="F258" s="45"/>
      <c r="G258" s="61"/>
      <c r="H258" s="3"/>
      <c r="I258" s="45"/>
      <c r="J258" s="45"/>
      <c r="K258" s="45"/>
      <c r="L258" s="45"/>
      <c r="M258" s="45"/>
      <c r="N258" s="3"/>
      <c r="O258" s="61"/>
      <c r="P258" s="61"/>
      <c r="Q258" s="61"/>
      <c r="R258" s="45"/>
      <c r="S258" s="61"/>
      <c r="T258" s="236"/>
      <c r="U258" s="45"/>
      <c r="V258" s="45"/>
      <c r="W258" s="45"/>
      <c r="X258" s="45"/>
      <c r="Y258" s="236"/>
      <c r="Z258" s="3"/>
      <c r="AA258" s="45"/>
      <c r="AB258" s="45"/>
      <c r="AC258" s="45"/>
      <c r="AD258" s="45"/>
      <c r="AE258" s="3"/>
      <c r="AF258" s="71"/>
      <c r="AG258" s="61"/>
      <c r="AH258" s="61"/>
      <c r="AI258" s="61"/>
      <c r="AJ258" s="45"/>
      <c r="AK258" s="61"/>
    </row>
    <row r="259" spans="3:37" x14ac:dyDescent="0.2">
      <c r="C259" s="3"/>
      <c r="D259" s="30"/>
      <c r="E259" s="61"/>
      <c r="F259" s="45"/>
      <c r="G259" s="61"/>
      <c r="H259" s="3"/>
      <c r="I259" s="45"/>
      <c r="J259" s="45"/>
      <c r="K259" s="45"/>
      <c r="L259" s="45"/>
      <c r="M259" s="45"/>
      <c r="N259" s="3"/>
      <c r="O259" s="61"/>
      <c r="P259" s="61"/>
      <c r="Q259" s="61"/>
      <c r="R259" s="45"/>
      <c r="S259" s="61"/>
      <c r="T259" s="236"/>
      <c r="U259" s="45"/>
      <c r="V259" s="45"/>
      <c r="W259" s="45"/>
      <c r="X259" s="45"/>
      <c r="Y259" s="236"/>
      <c r="Z259" s="3"/>
      <c r="AA259" s="45"/>
      <c r="AB259" s="45"/>
      <c r="AC259" s="45"/>
      <c r="AD259" s="45"/>
      <c r="AE259" s="3"/>
      <c r="AF259" s="71"/>
      <c r="AG259" s="61"/>
      <c r="AH259" s="61"/>
      <c r="AI259" s="61"/>
      <c r="AJ259" s="45"/>
      <c r="AK259" s="61"/>
    </row>
    <row r="260" spans="3:37" x14ac:dyDescent="0.2">
      <c r="C260" s="3"/>
      <c r="D260" s="30"/>
      <c r="E260" s="61"/>
      <c r="F260" s="45"/>
      <c r="G260" s="61"/>
      <c r="H260" s="3"/>
      <c r="I260" s="45"/>
      <c r="J260" s="45"/>
      <c r="K260" s="45"/>
      <c r="L260" s="45"/>
      <c r="M260" s="45"/>
      <c r="N260" s="3"/>
      <c r="O260" s="61"/>
      <c r="P260" s="61"/>
      <c r="Q260" s="61"/>
      <c r="R260" s="45"/>
      <c r="S260" s="61"/>
      <c r="T260" s="236"/>
      <c r="U260" s="45"/>
      <c r="V260" s="45"/>
      <c r="W260" s="45"/>
      <c r="X260" s="45"/>
      <c r="Y260" s="236"/>
      <c r="Z260" s="3"/>
      <c r="AA260" s="45"/>
      <c r="AB260" s="45"/>
      <c r="AC260" s="45"/>
      <c r="AD260" s="45"/>
      <c r="AE260" s="3"/>
      <c r="AF260" s="71"/>
      <c r="AG260" s="61"/>
      <c r="AH260" s="61"/>
      <c r="AI260" s="61"/>
      <c r="AJ260" s="45"/>
      <c r="AK260" s="61"/>
    </row>
    <row r="261" spans="3:37" x14ac:dyDescent="0.2">
      <c r="C261" s="3"/>
      <c r="D261" s="30"/>
      <c r="E261" s="61"/>
      <c r="F261" s="45"/>
      <c r="G261" s="61"/>
      <c r="H261" s="3"/>
      <c r="I261" s="45"/>
      <c r="J261" s="45"/>
      <c r="K261" s="45"/>
      <c r="L261" s="45"/>
      <c r="M261" s="45"/>
      <c r="N261" s="3"/>
      <c r="O261" s="61"/>
      <c r="P261" s="61"/>
      <c r="Q261" s="61"/>
      <c r="R261" s="45"/>
      <c r="S261" s="61"/>
      <c r="T261" s="236"/>
      <c r="U261" s="45"/>
      <c r="V261" s="45"/>
      <c r="W261" s="45"/>
      <c r="X261" s="45"/>
      <c r="Y261" s="236"/>
      <c r="Z261" s="3"/>
      <c r="AA261" s="45"/>
      <c r="AB261" s="45"/>
      <c r="AC261" s="45"/>
      <c r="AD261" s="45"/>
      <c r="AE261" s="3"/>
      <c r="AF261" s="71"/>
      <c r="AG261" s="61"/>
      <c r="AH261" s="61"/>
      <c r="AI261" s="61"/>
      <c r="AJ261" s="45"/>
      <c r="AK261" s="61"/>
    </row>
    <row r="262" spans="3:37" x14ac:dyDescent="0.2">
      <c r="C262" s="3"/>
      <c r="D262" s="30"/>
      <c r="E262" s="61"/>
      <c r="F262" s="45"/>
      <c r="G262" s="61"/>
      <c r="H262" s="3"/>
      <c r="I262" s="45"/>
      <c r="J262" s="45"/>
      <c r="K262" s="45"/>
      <c r="L262" s="45"/>
      <c r="M262" s="45"/>
      <c r="N262" s="3"/>
      <c r="O262" s="61"/>
      <c r="P262" s="61"/>
      <c r="Q262" s="61"/>
      <c r="R262" s="45"/>
      <c r="S262" s="61"/>
      <c r="T262" s="236"/>
      <c r="U262" s="45"/>
      <c r="V262" s="45"/>
      <c r="W262" s="45"/>
      <c r="X262" s="45"/>
      <c r="Y262" s="236"/>
      <c r="Z262" s="3"/>
      <c r="AA262" s="45"/>
      <c r="AB262" s="45"/>
      <c r="AC262" s="45"/>
      <c r="AD262" s="45"/>
      <c r="AE262" s="3"/>
      <c r="AF262" s="71"/>
      <c r="AG262" s="61"/>
      <c r="AH262" s="61"/>
      <c r="AI262" s="61"/>
      <c r="AJ262" s="45"/>
      <c r="AK262" s="61"/>
    </row>
    <row r="263" spans="3:37" x14ac:dyDescent="0.2">
      <c r="C263" s="3"/>
      <c r="D263" s="30"/>
      <c r="E263" s="61"/>
      <c r="F263" s="45"/>
      <c r="G263" s="61"/>
      <c r="H263" s="3"/>
      <c r="I263" s="45"/>
      <c r="J263" s="45"/>
      <c r="K263" s="45"/>
      <c r="L263" s="45"/>
      <c r="M263" s="45"/>
      <c r="N263" s="3"/>
      <c r="O263" s="61"/>
      <c r="P263" s="61"/>
      <c r="Q263" s="61"/>
      <c r="R263" s="45"/>
      <c r="S263" s="61"/>
      <c r="T263" s="236"/>
      <c r="U263" s="45"/>
      <c r="V263" s="45"/>
      <c r="W263" s="45"/>
      <c r="X263" s="45"/>
      <c r="Y263" s="236"/>
      <c r="Z263" s="3"/>
      <c r="AA263" s="45"/>
      <c r="AB263" s="45"/>
      <c r="AC263" s="45"/>
      <c r="AD263" s="45"/>
      <c r="AE263" s="3"/>
      <c r="AF263" s="71"/>
      <c r="AG263" s="61"/>
      <c r="AH263" s="61"/>
      <c r="AI263" s="61"/>
      <c r="AJ263" s="45"/>
      <c r="AK263" s="61"/>
    </row>
    <row r="264" spans="3:37" x14ac:dyDescent="0.2">
      <c r="C264" s="3"/>
      <c r="D264" s="30"/>
      <c r="E264" s="61"/>
      <c r="F264" s="45"/>
      <c r="G264" s="61"/>
      <c r="H264" s="3"/>
      <c r="I264" s="45"/>
      <c r="J264" s="45"/>
      <c r="K264" s="45"/>
      <c r="L264" s="45"/>
      <c r="M264" s="45"/>
      <c r="N264" s="3"/>
      <c r="O264" s="61"/>
      <c r="P264" s="61"/>
      <c r="Q264" s="61"/>
      <c r="R264" s="45"/>
      <c r="S264" s="61"/>
      <c r="T264" s="236"/>
      <c r="U264" s="45"/>
      <c r="V264" s="45"/>
      <c r="W264" s="45"/>
      <c r="X264" s="45"/>
      <c r="Y264" s="236"/>
      <c r="Z264" s="3"/>
      <c r="AA264" s="45"/>
      <c r="AB264" s="45"/>
      <c r="AC264" s="45"/>
      <c r="AD264" s="45"/>
      <c r="AE264" s="3"/>
      <c r="AF264" s="71"/>
      <c r="AG264" s="61"/>
      <c r="AH264" s="61"/>
      <c r="AI264" s="61"/>
      <c r="AJ264" s="45"/>
      <c r="AK264" s="61"/>
    </row>
    <row r="265" spans="3:37" x14ac:dyDescent="0.2">
      <c r="C265" s="3"/>
      <c r="D265" s="30"/>
      <c r="E265" s="61"/>
      <c r="F265" s="45"/>
      <c r="G265" s="61"/>
      <c r="H265" s="3"/>
      <c r="I265" s="45"/>
      <c r="J265" s="45"/>
      <c r="K265" s="45"/>
      <c r="L265" s="45"/>
      <c r="M265" s="45"/>
      <c r="N265" s="3"/>
      <c r="O265" s="61"/>
      <c r="P265" s="61"/>
      <c r="Q265" s="61"/>
      <c r="R265" s="45"/>
      <c r="S265" s="61"/>
      <c r="T265" s="236"/>
      <c r="U265" s="45"/>
      <c r="V265" s="45"/>
      <c r="W265" s="45"/>
      <c r="X265" s="45"/>
      <c r="Y265" s="236"/>
      <c r="Z265" s="3"/>
      <c r="AA265" s="45"/>
      <c r="AB265" s="45"/>
      <c r="AC265" s="45"/>
      <c r="AD265" s="45"/>
      <c r="AE265" s="3"/>
      <c r="AF265" s="71"/>
      <c r="AG265" s="61"/>
      <c r="AH265" s="61"/>
      <c r="AI265" s="61"/>
      <c r="AJ265" s="45"/>
      <c r="AK265" s="61"/>
    </row>
    <row r="266" spans="3:37" x14ac:dyDescent="0.2">
      <c r="C266" s="3"/>
      <c r="D266" s="30"/>
      <c r="E266" s="61"/>
      <c r="F266" s="45"/>
      <c r="G266" s="61"/>
      <c r="H266" s="3"/>
      <c r="I266" s="45"/>
      <c r="J266" s="45"/>
      <c r="K266" s="45"/>
      <c r="L266" s="45"/>
      <c r="M266" s="45"/>
      <c r="N266" s="3"/>
      <c r="O266" s="61"/>
      <c r="P266" s="61"/>
      <c r="Q266" s="61"/>
      <c r="R266" s="45"/>
      <c r="S266" s="61"/>
      <c r="T266" s="236"/>
      <c r="U266" s="45"/>
      <c r="V266" s="45"/>
      <c r="W266" s="45"/>
      <c r="X266" s="45"/>
      <c r="Y266" s="236"/>
      <c r="Z266" s="3"/>
      <c r="AA266" s="45"/>
      <c r="AB266" s="45"/>
      <c r="AC266" s="45"/>
      <c r="AD266" s="45"/>
      <c r="AE266" s="3"/>
      <c r="AF266" s="71"/>
      <c r="AG266" s="61"/>
      <c r="AH266" s="61"/>
      <c r="AI266" s="61"/>
      <c r="AJ266" s="45"/>
      <c r="AK266" s="61"/>
    </row>
    <row r="267" spans="3:37" x14ac:dyDescent="0.2">
      <c r="C267" s="3"/>
      <c r="D267" s="30"/>
      <c r="E267" s="61"/>
      <c r="F267" s="45"/>
      <c r="G267" s="61"/>
      <c r="H267" s="3"/>
      <c r="I267" s="45"/>
      <c r="J267" s="45"/>
      <c r="K267" s="45"/>
      <c r="L267" s="45"/>
      <c r="M267" s="45"/>
      <c r="N267" s="3"/>
      <c r="O267" s="61"/>
      <c r="P267" s="61"/>
      <c r="Q267" s="61"/>
      <c r="R267" s="45"/>
      <c r="S267" s="61"/>
      <c r="T267" s="236"/>
      <c r="U267" s="45"/>
      <c r="V267" s="45"/>
      <c r="W267" s="45"/>
      <c r="X267" s="45"/>
      <c r="Y267" s="236"/>
      <c r="Z267" s="3"/>
      <c r="AA267" s="45"/>
      <c r="AB267" s="45"/>
      <c r="AC267" s="45"/>
      <c r="AD267" s="45"/>
      <c r="AE267" s="3"/>
      <c r="AF267" s="71"/>
      <c r="AG267" s="61"/>
      <c r="AH267" s="61"/>
      <c r="AI267" s="61"/>
      <c r="AJ267" s="45"/>
      <c r="AK267" s="61"/>
    </row>
    <row r="268" spans="3:37" x14ac:dyDescent="0.2">
      <c r="C268" s="3"/>
      <c r="D268" s="30"/>
      <c r="E268" s="61"/>
      <c r="F268" s="45"/>
      <c r="G268" s="61"/>
      <c r="H268" s="3"/>
      <c r="I268" s="45"/>
      <c r="J268" s="45"/>
      <c r="K268" s="45"/>
      <c r="L268" s="45"/>
      <c r="M268" s="45"/>
      <c r="N268" s="3"/>
      <c r="O268" s="61"/>
      <c r="P268" s="61"/>
      <c r="Q268" s="61"/>
      <c r="R268" s="45"/>
      <c r="S268" s="61"/>
      <c r="T268" s="236"/>
      <c r="U268" s="45"/>
      <c r="V268" s="45"/>
      <c r="W268" s="45"/>
      <c r="X268" s="45"/>
      <c r="Y268" s="236"/>
      <c r="Z268" s="3"/>
      <c r="AA268" s="45"/>
      <c r="AB268" s="45"/>
      <c r="AC268" s="45"/>
      <c r="AD268" s="45"/>
      <c r="AE268" s="3"/>
      <c r="AF268" s="71"/>
      <c r="AG268" s="61"/>
      <c r="AH268" s="61"/>
      <c r="AI268" s="61"/>
      <c r="AJ268" s="45"/>
      <c r="AK268" s="61"/>
    </row>
    <row r="269" spans="3:37" x14ac:dyDescent="0.2">
      <c r="C269" s="3"/>
      <c r="D269" s="30"/>
      <c r="E269" s="61"/>
      <c r="F269" s="45"/>
      <c r="G269" s="61"/>
      <c r="H269" s="3"/>
      <c r="I269" s="45"/>
      <c r="J269" s="45"/>
      <c r="K269" s="45"/>
      <c r="L269" s="45"/>
      <c r="M269" s="45"/>
      <c r="N269" s="3"/>
      <c r="O269" s="61"/>
      <c r="P269" s="61"/>
      <c r="Q269" s="61"/>
      <c r="R269" s="45"/>
      <c r="S269" s="61"/>
      <c r="T269" s="236"/>
      <c r="U269" s="45"/>
      <c r="V269" s="45"/>
      <c r="W269" s="45"/>
      <c r="X269" s="45"/>
      <c r="Y269" s="236"/>
      <c r="Z269" s="3"/>
      <c r="AA269" s="45"/>
      <c r="AB269" s="45"/>
      <c r="AC269" s="45"/>
      <c r="AD269" s="45"/>
      <c r="AE269" s="3"/>
      <c r="AF269" s="71"/>
      <c r="AG269" s="61"/>
      <c r="AH269" s="61"/>
      <c r="AI269" s="61"/>
      <c r="AJ269" s="45"/>
      <c r="AK269" s="61"/>
    </row>
    <row r="270" spans="3:37" x14ac:dyDescent="0.2">
      <c r="C270" s="3"/>
      <c r="D270" s="30"/>
      <c r="E270" s="61"/>
      <c r="F270" s="45"/>
      <c r="G270" s="61"/>
      <c r="H270" s="3"/>
      <c r="I270" s="45"/>
      <c r="J270" s="45"/>
      <c r="K270" s="45"/>
      <c r="L270" s="45"/>
      <c r="M270" s="45"/>
      <c r="N270" s="3"/>
      <c r="O270" s="61"/>
      <c r="P270" s="61"/>
      <c r="Q270" s="61"/>
      <c r="R270" s="45"/>
      <c r="S270" s="61"/>
      <c r="T270" s="236"/>
      <c r="U270" s="45"/>
      <c r="V270" s="45"/>
      <c r="W270" s="45"/>
      <c r="X270" s="45"/>
      <c r="Y270" s="236"/>
      <c r="Z270" s="3"/>
      <c r="AA270" s="45"/>
      <c r="AB270" s="45"/>
      <c r="AC270" s="45"/>
      <c r="AD270" s="45"/>
      <c r="AE270" s="3"/>
      <c r="AF270" s="71"/>
      <c r="AG270" s="61"/>
      <c r="AH270" s="61"/>
      <c r="AI270" s="61"/>
      <c r="AJ270" s="45"/>
      <c r="AK270" s="61"/>
    </row>
    <row r="271" spans="3:37" x14ac:dyDescent="0.2">
      <c r="C271" s="3"/>
      <c r="D271" s="30"/>
      <c r="E271" s="61"/>
      <c r="F271" s="45"/>
      <c r="G271" s="61"/>
      <c r="H271" s="3"/>
      <c r="I271" s="45"/>
      <c r="J271" s="45"/>
      <c r="K271" s="45"/>
      <c r="L271" s="45"/>
      <c r="M271" s="45"/>
      <c r="N271" s="3"/>
      <c r="O271" s="61"/>
      <c r="P271" s="61"/>
      <c r="Q271" s="61"/>
      <c r="R271" s="45"/>
      <c r="S271" s="61"/>
      <c r="T271" s="236"/>
      <c r="U271" s="45"/>
      <c r="V271" s="45"/>
      <c r="W271" s="45"/>
      <c r="X271" s="45"/>
      <c r="Y271" s="236"/>
      <c r="Z271" s="3"/>
      <c r="AA271" s="45"/>
      <c r="AB271" s="45"/>
      <c r="AC271" s="45"/>
      <c r="AD271" s="45"/>
      <c r="AE271" s="3"/>
      <c r="AF271" s="71"/>
      <c r="AG271" s="61"/>
      <c r="AH271" s="61"/>
      <c r="AI271" s="61"/>
      <c r="AJ271" s="45"/>
      <c r="AK271" s="61"/>
    </row>
    <row r="272" spans="3:37" x14ac:dyDescent="0.2">
      <c r="C272" s="3"/>
      <c r="D272" s="30"/>
      <c r="E272" s="61"/>
      <c r="F272" s="45"/>
      <c r="G272" s="61"/>
      <c r="H272" s="3"/>
      <c r="I272" s="45"/>
      <c r="J272" s="45"/>
      <c r="K272" s="45"/>
      <c r="L272" s="45"/>
      <c r="M272" s="45"/>
      <c r="N272" s="3"/>
      <c r="O272" s="61"/>
      <c r="P272" s="61"/>
      <c r="Q272" s="61"/>
      <c r="R272" s="45"/>
      <c r="S272" s="61"/>
      <c r="T272" s="236"/>
      <c r="U272" s="45"/>
      <c r="V272" s="45"/>
      <c r="W272" s="45"/>
      <c r="X272" s="45"/>
      <c r="Y272" s="236"/>
      <c r="Z272" s="3"/>
      <c r="AA272" s="45"/>
      <c r="AB272" s="45"/>
      <c r="AC272" s="45"/>
      <c r="AD272" s="45"/>
      <c r="AE272" s="3"/>
      <c r="AF272" s="71"/>
      <c r="AG272" s="61"/>
      <c r="AH272" s="61"/>
      <c r="AI272" s="61"/>
      <c r="AJ272" s="45"/>
      <c r="AK272" s="61"/>
    </row>
  </sheetData>
  <mergeCells count="21">
    <mergeCell ref="H1:M1"/>
    <mergeCell ref="N1:S1"/>
    <mergeCell ref="Z1:AE1"/>
    <mergeCell ref="A70:M70"/>
    <mergeCell ref="AF1:AK1"/>
    <mergeCell ref="B1:G1"/>
    <mergeCell ref="T1:Y1"/>
    <mergeCell ref="A76:M76"/>
    <mergeCell ref="A83:M83"/>
    <mergeCell ref="A84:M84"/>
    <mergeCell ref="A77:M77"/>
    <mergeCell ref="A78:M78"/>
    <mergeCell ref="A79:M79"/>
    <mergeCell ref="A80:M80"/>
    <mergeCell ref="A81:M81"/>
    <mergeCell ref="A82:M82"/>
    <mergeCell ref="A71:M71"/>
    <mergeCell ref="A72:M72"/>
    <mergeCell ref="A73:M73"/>
    <mergeCell ref="A74:M74"/>
    <mergeCell ref="A75:M75"/>
  </mergeCells>
  <pageMargins left="0.23622047244094488" right="0.23622047244094488" top="0.74803149606299213" bottom="0.74803149606299213" header="0.31496062992125984" footer="0.31496062992125984"/>
  <pageSetup paperSize="8" scale="89" fitToHeight="0" orientation="landscape" r:id="rId1"/>
  <headerFooter alignWithMargins="0">
    <oddFooter>&amp;L&amp;"Times New Roman,Regular"&amp;9&amp;K01+000August 2018
&amp;F&amp;R&amp;"Times New Roman,Regular"&amp;9&amp;P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272"/>
  <sheetViews>
    <sheetView zoomScale="80" zoomScaleNormal="80" zoomScaleSheetLayoutView="100" workbookViewId="0">
      <pane ySplit="2" topLeftCell="A43" activePane="bottomLeft" state="frozen"/>
      <selection pane="bottomLeft" activeCell="A66" sqref="A66"/>
    </sheetView>
  </sheetViews>
  <sheetFormatPr defaultRowHeight="12.75" x14ac:dyDescent="0.2"/>
  <cols>
    <col min="1" max="1" width="79.42578125" style="236" customWidth="1"/>
    <col min="2" max="2" width="15.7109375" style="23" customWidth="1"/>
    <col min="3" max="3" width="12.28515625" customWidth="1"/>
    <col min="4" max="4" width="11.85546875" style="31" customWidth="1"/>
    <col min="5" max="5" width="11.85546875" style="60" customWidth="1"/>
    <col min="6" max="6" width="17" style="46" customWidth="1"/>
    <col min="7" max="7" width="13.7109375" style="60" customWidth="1"/>
    <col min="8" max="8" width="11.85546875" hidden="1" customWidth="1"/>
    <col min="9" max="12" width="11.85546875" style="46" hidden="1" customWidth="1"/>
    <col min="13" max="13" width="13.7109375" style="46" hidden="1" customWidth="1"/>
    <col min="14" max="14" width="17.140625" hidden="1" customWidth="1"/>
    <col min="15" max="17" width="11.85546875" style="60" hidden="1" customWidth="1"/>
    <col min="18" max="18" width="11.85546875" style="46" hidden="1" customWidth="1"/>
    <col min="19" max="19" width="13.7109375" style="60" hidden="1" customWidth="1"/>
    <col min="20" max="20" width="17.7109375" customWidth="1"/>
    <col min="21" max="24" width="11.85546875" style="46" customWidth="1"/>
    <col min="25" max="25" width="13.7109375" customWidth="1"/>
    <col min="26" max="26" width="17.7109375" customWidth="1"/>
    <col min="27" max="30" width="11.85546875" style="46" customWidth="1"/>
    <col min="31" max="31" width="13.7109375" customWidth="1"/>
    <col min="32" max="32" width="20" customWidth="1"/>
    <col min="33" max="35" width="11.85546875" style="60" customWidth="1"/>
    <col min="36" max="36" width="11.85546875" style="46" customWidth="1"/>
    <col min="37" max="37" width="13.7109375" style="60" customWidth="1"/>
  </cols>
  <sheetData>
    <row r="1" spans="1:239" ht="24" customHeight="1" thickBot="1" x14ac:dyDescent="0.25">
      <c r="A1" s="10" t="s">
        <v>14</v>
      </c>
      <c r="B1" s="242" t="s">
        <v>4</v>
      </c>
      <c r="C1" s="243"/>
      <c r="D1" s="243"/>
      <c r="E1" s="243"/>
      <c r="F1" s="243"/>
      <c r="G1" s="244"/>
      <c r="H1" s="245" t="s">
        <v>76</v>
      </c>
      <c r="I1" s="243"/>
      <c r="J1" s="243"/>
      <c r="K1" s="243"/>
      <c r="L1" s="243"/>
      <c r="M1" s="244"/>
      <c r="N1" s="245" t="s">
        <v>77</v>
      </c>
      <c r="O1" s="243"/>
      <c r="P1" s="243"/>
      <c r="Q1" s="243"/>
      <c r="R1" s="243"/>
      <c r="S1" s="244"/>
      <c r="T1" s="245" t="s">
        <v>99</v>
      </c>
      <c r="U1" s="243"/>
      <c r="V1" s="243"/>
      <c r="W1" s="243"/>
      <c r="X1" s="243"/>
      <c r="Y1" s="244"/>
      <c r="Z1" s="245">
        <v>2021</v>
      </c>
      <c r="AA1" s="243"/>
      <c r="AB1" s="243"/>
      <c r="AC1" s="243"/>
      <c r="AD1" s="243"/>
      <c r="AE1" s="244"/>
      <c r="AF1" s="245">
        <v>2022</v>
      </c>
      <c r="AG1" s="243"/>
      <c r="AH1" s="243"/>
      <c r="AI1" s="243"/>
      <c r="AJ1" s="243"/>
      <c r="AK1" s="244"/>
    </row>
    <row r="2" spans="1:239" s="2" customFormat="1" ht="48" customHeight="1" x14ac:dyDescent="0.2">
      <c r="A2" s="13" t="s">
        <v>6</v>
      </c>
      <c r="B2" s="19" t="s">
        <v>40</v>
      </c>
      <c r="C2" s="15" t="s">
        <v>1</v>
      </c>
      <c r="D2" s="25" t="s">
        <v>21</v>
      </c>
      <c r="E2" s="49" t="s">
        <v>36</v>
      </c>
      <c r="F2" s="33" t="s">
        <v>37</v>
      </c>
      <c r="G2" s="163" t="s">
        <v>15</v>
      </c>
      <c r="H2" s="156" t="s">
        <v>0</v>
      </c>
      <c r="I2" s="32" t="s">
        <v>1</v>
      </c>
      <c r="J2" s="33" t="s">
        <v>21</v>
      </c>
      <c r="K2" s="33" t="s">
        <v>36</v>
      </c>
      <c r="L2" s="33" t="s">
        <v>37</v>
      </c>
      <c r="M2" s="181" t="s">
        <v>13</v>
      </c>
      <c r="N2" s="156" t="s">
        <v>0</v>
      </c>
      <c r="O2" s="48" t="s">
        <v>1</v>
      </c>
      <c r="P2" s="49" t="s">
        <v>21</v>
      </c>
      <c r="Q2" s="49" t="s">
        <v>36</v>
      </c>
      <c r="R2" s="33" t="s">
        <v>37</v>
      </c>
      <c r="S2" s="163" t="s">
        <v>13</v>
      </c>
      <c r="T2" s="156" t="s">
        <v>0</v>
      </c>
      <c r="U2" s="32" t="s">
        <v>1</v>
      </c>
      <c r="V2" s="33" t="s">
        <v>21</v>
      </c>
      <c r="W2" s="33" t="s">
        <v>36</v>
      </c>
      <c r="X2" s="33" t="s">
        <v>37</v>
      </c>
      <c r="Y2" s="189" t="s">
        <v>13</v>
      </c>
      <c r="Z2" s="156" t="s">
        <v>0</v>
      </c>
      <c r="AA2" s="32" t="s">
        <v>1</v>
      </c>
      <c r="AB2" s="33" t="s">
        <v>21</v>
      </c>
      <c r="AC2" s="33" t="s">
        <v>36</v>
      </c>
      <c r="AD2" s="33" t="s">
        <v>37</v>
      </c>
      <c r="AE2" s="189" t="s">
        <v>13</v>
      </c>
      <c r="AF2" s="156" t="s">
        <v>0</v>
      </c>
      <c r="AG2" s="48" t="s">
        <v>1</v>
      </c>
      <c r="AH2" s="49" t="s">
        <v>21</v>
      </c>
      <c r="AI2" s="49" t="s">
        <v>36</v>
      </c>
      <c r="AJ2" s="33" t="s">
        <v>37</v>
      </c>
      <c r="AK2" s="163" t="s">
        <v>13</v>
      </c>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row>
    <row r="3" spans="1:239" ht="15" customHeight="1" x14ac:dyDescent="0.2">
      <c r="A3" s="16" t="s">
        <v>32</v>
      </c>
      <c r="B3" s="213"/>
      <c r="C3" s="34"/>
      <c r="D3" s="34"/>
      <c r="E3" s="17"/>
      <c r="F3" s="34"/>
      <c r="G3" s="187"/>
      <c r="H3" s="162"/>
      <c r="I3" s="34"/>
      <c r="J3" s="34"/>
      <c r="K3" s="34"/>
      <c r="L3" s="34"/>
      <c r="M3" s="182"/>
      <c r="N3" s="162"/>
      <c r="O3" s="34"/>
      <c r="P3" s="34"/>
      <c r="Q3" s="34"/>
      <c r="R3" s="34"/>
      <c r="S3" s="182"/>
      <c r="T3" s="162"/>
      <c r="U3" s="34"/>
      <c r="V3" s="34"/>
      <c r="W3" s="34">
        <f>K3+Q3</f>
        <v>0</v>
      </c>
      <c r="X3" s="34">
        <f t="shared" ref="X3:Y12" si="0">L3+R3</f>
        <v>0</v>
      </c>
      <c r="Y3" s="34">
        <f t="shared" si="0"/>
        <v>0</v>
      </c>
      <c r="Z3" s="162"/>
      <c r="AA3" s="34"/>
      <c r="AB3" s="34"/>
      <c r="AC3" s="34"/>
      <c r="AD3" s="34"/>
      <c r="AE3" s="182"/>
      <c r="AF3" s="162"/>
      <c r="AG3" s="34"/>
      <c r="AH3" s="34"/>
      <c r="AI3" s="34"/>
      <c r="AJ3" s="34"/>
      <c r="AK3" s="182"/>
    </row>
    <row r="4" spans="1:239" ht="25.5" x14ac:dyDescent="0.2">
      <c r="A4" s="24" t="s">
        <v>43</v>
      </c>
      <c r="B4" s="213"/>
      <c r="C4" s="34"/>
      <c r="D4" s="34"/>
      <c r="E4" s="34">
        <f>SUM(E5:E11)</f>
        <v>411052</v>
      </c>
      <c r="F4" s="34">
        <f>SUM(F5:F11)</f>
        <v>219090</v>
      </c>
      <c r="G4" s="187">
        <f>F4+E4</f>
        <v>630142</v>
      </c>
      <c r="H4" s="214"/>
      <c r="I4" s="17"/>
      <c r="J4" s="17"/>
      <c r="K4" s="34">
        <f>SUM(K5:K11)</f>
        <v>0</v>
      </c>
      <c r="L4" s="34">
        <f>SUM(L5:L11)</f>
        <v>7288</v>
      </c>
      <c r="M4" s="187">
        <f>L4+K4</f>
        <v>7288</v>
      </c>
      <c r="N4" s="214"/>
      <c r="O4" s="17"/>
      <c r="P4" s="17"/>
      <c r="Q4" s="34">
        <f>SUM(Q5:Q11)</f>
        <v>72570</v>
      </c>
      <c r="R4" s="34">
        <f>SUM(R5:R11)</f>
        <v>25227</v>
      </c>
      <c r="S4" s="187">
        <f>R4+Q4</f>
        <v>97797</v>
      </c>
      <c r="T4" s="214"/>
      <c r="U4" s="17"/>
      <c r="V4" s="34">
        <f>SUM(V5:V11)</f>
        <v>23699.5</v>
      </c>
      <c r="W4" s="34">
        <f t="shared" ref="W4:Y19" si="1">K4+Q4</f>
        <v>72570</v>
      </c>
      <c r="X4" s="34">
        <f t="shared" si="0"/>
        <v>32515</v>
      </c>
      <c r="Y4" s="34">
        <f t="shared" si="0"/>
        <v>105085</v>
      </c>
      <c r="Z4" s="214"/>
      <c r="AA4" s="17"/>
      <c r="AB4" s="34">
        <f>SUM(AB5:AB11)</f>
        <v>24743</v>
      </c>
      <c r="AC4" s="34">
        <f>SUM(AC5:AC11)</f>
        <v>122036</v>
      </c>
      <c r="AD4" s="17"/>
      <c r="AE4" s="187">
        <f>AD4+AC4</f>
        <v>122036</v>
      </c>
      <c r="AF4" s="214"/>
      <c r="AG4" s="17"/>
      <c r="AH4" s="17"/>
      <c r="AI4" s="34">
        <f>SUM(AI5:AI11)</f>
        <v>216446</v>
      </c>
      <c r="AJ4" s="34">
        <f>SUM(AJ5:AJ11)</f>
        <v>151818</v>
      </c>
      <c r="AK4" s="187">
        <f>AJ4+AI4</f>
        <v>368264</v>
      </c>
    </row>
    <row r="5" spans="1:239" x14ac:dyDescent="0.2">
      <c r="A5" s="24" t="s">
        <v>42</v>
      </c>
      <c r="B5" s="103" t="s">
        <v>41</v>
      </c>
      <c r="C5" s="17">
        <v>12</v>
      </c>
      <c r="D5" s="17">
        <v>4924.25</v>
      </c>
      <c r="E5" s="17"/>
      <c r="F5" s="17">
        <f>SUM(D5*C5)</f>
        <v>59091</v>
      </c>
      <c r="G5" s="184">
        <f>F5+E5</f>
        <v>59091</v>
      </c>
      <c r="H5" s="214"/>
      <c r="I5" s="17"/>
      <c r="J5" s="17"/>
      <c r="K5" s="17"/>
      <c r="L5" s="17"/>
      <c r="M5" s="184">
        <f>L5+K5</f>
        <v>0</v>
      </c>
      <c r="N5" s="214"/>
      <c r="O5" s="17"/>
      <c r="P5" s="17"/>
      <c r="Q5" s="17"/>
      <c r="R5" s="17"/>
      <c r="S5" s="184">
        <f>R5+Q5</f>
        <v>0</v>
      </c>
      <c r="T5" s="215"/>
      <c r="U5" s="17"/>
      <c r="V5" s="17"/>
      <c r="W5" s="34">
        <f t="shared" si="1"/>
        <v>0</v>
      </c>
      <c r="X5" s="34">
        <f t="shared" si="0"/>
        <v>0</v>
      </c>
      <c r="Y5" s="34">
        <f t="shared" si="0"/>
        <v>0</v>
      </c>
      <c r="Z5" s="215"/>
      <c r="AA5" s="17"/>
      <c r="AB5" s="17"/>
      <c r="AC5" s="17"/>
      <c r="AD5" s="17"/>
      <c r="AE5" s="184">
        <f>AD5+AC5</f>
        <v>0</v>
      </c>
      <c r="AF5" s="179" t="s">
        <v>2</v>
      </c>
      <c r="AG5" s="17">
        <v>12</v>
      </c>
      <c r="AH5" s="17">
        <v>4924.25</v>
      </c>
      <c r="AI5" s="17"/>
      <c r="AJ5" s="17">
        <f>SUM(AH5*12)</f>
        <v>59091</v>
      </c>
      <c r="AK5" s="184">
        <f>AJ5+AI5</f>
        <v>59091</v>
      </c>
    </row>
    <row r="6" spans="1:239" x14ac:dyDescent="0.2">
      <c r="A6" s="24" t="s">
        <v>45</v>
      </c>
      <c r="B6" s="103" t="s">
        <v>41</v>
      </c>
      <c r="C6" s="17">
        <v>12</v>
      </c>
      <c r="D6" s="17">
        <v>4924.25</v>
      </c>
      <c r="E6" s="17"/>
      <c r="F6" s="17">
        <f>SUM(D6*C6)</f>
        <v>59091</v>
      </c>
      <c r="G6" s="184">
        <f t="shared" ref="G6:G11" si="2">F6+E6</f>
        <v>59091</v>
      </c>
      <c r="H6" s="214"/>
      <c r="I6" s="17"/>
      <c r="J6" s="17"/>
      <c r="K6" s="17"/>
      <c r="L6" s="17"/>
      <c r="M6" s="184">
        <f t="shared" ref="M6:M11" si="3">L6+K6</f>
        <v>0</v>
      </c>
      <c r="N6" s="214"/>
      <c r="O6" s="17"/>
      <c r="P6" s="17"/>
      <c r="Q6" s="17"/>
      <c r="R6" s="17"/>
      <c r="S6" s="184">
        <f t="shared" ref="S6:S11" si="4">R6+Q6</f>
        <v>0</v>
      </c>
      <c r="T6" s="215"/>
      <c r="U6" s="17"/>
      <c r="V6" s="17"/>
      <c r="W6" s="90">
        <f t="shared" si="1"/>
        <v>0</v>
      </c>
      <c r="X6" s="90">
        <f t="shared" si="0"/>
        <v>0</v>
      </c>
      <c r="Y6" s="90">
        <f t="shared" si="0"/>
        <v>0</v>
      </c>
      <c r="Z6" s="215"/>
      <c r="AA6" s="17"/>
      <c r="AB6" s="17"/>
      <c r="AC6" s="17"/>
      <c r="AD6" s="17"/>
      <c r="AE6" s="184">
        <f t="shared" ref="AE6:AE11" si="5">AD6+AC6</f>
        <v>0</v>
      </c>
      <c r="AF6" s="179" t="s">
        <v>2</v>
      </c>
      <c r="AG6" s="17">
        <v>12</v>
      </c>
      <c r="AH6" s="17">
        <v>4924.25</v>
      </c>
      <c r="AI6" s="17"/>
      <c r="AJ6" s="17">
        <f>SUM(AH6*12)</f>
        <v>59091</v>
      </c>
      <c r="AK6" s="184">
        <f t="shared" ref="AK6:AK11" si="6">AJ6+AI6</f>
        <v>59091</v>
      </c>
    </row>
    <row r="7" spans="1:239" x14ac:dyDescent="0.2">
      <c r="A7" s="24" t="s">
        <v>44</v>
      </c>
      <c r="B7" s="103" t="s">
        <v>41</v>
      </c>
      <c r="C7" s="17">
        <v>36</v>
      </c>
      <c r="D7" s="17">
        <v>1682</v>
      </c>
      <c r="E7" s="17"/>
      <c r="F7" s="17">
        <f>SUM(D7*C7)</f>
        <v>60552</v>
      </c>
      <c r="G7" s="184">
        <f t="shared" si="2"/>
        <v>60552</v>
      </c>
      <c r="H7" s="179" t="s">
        <v>2</v>
      </c>
      <c r="I7" s="17">
        <v>3</v>
      </c>
      <c r="J7" s="17">
        <v>1682</v>
      </c>
      <c r="K7" s="17"/>
      <c r="L7" s="17">
        <f>SUM(J7*I7)</f>
        <v>5046</v>
      </c>
      <c r="M7" s="184">
        <f t="shared" si="3"/>
        <v>5046</v>
      </c>
      <c r="N7" s="179" t="s">
        <v>2</v>
      </c>
      <c r="O7" s="17">
        <v>9</v>
      </c>
      <c r="P7" s="17">
        <v>1682</v>
      </c>
      <c r="Q7" s="17"/>
      <c r="R7" s="17">
        <f>SUM(P7*O7)</f>
        <v>15138</v>
      </c>
      <c r="S7" s="184">
        <f t="shared" si="4"/>
        <v>15138</v>
      </c>
      <c r="T7" s="179" t="s">
        <v>2</v>
      </c>
      <c r="U7" s="17">
        <v>12</v>
      </c>
      <c r="V7" s="17">
        <f>P7</f>
        <v>1682</v>
      </c>
      <c r="W7" s="90">
        <f t="shared" si="1"/>
        <v>0</v>
      </c>
      <c r="X7" s="90">
        <f t="shared" si="0"/>
        <v>20184</v>
      </c>
      <c r="Y7" s="90">
        <f t="shared" si="0"/>
        <v>20184</v>
      </c>
      <c r="Z7" s="179" t="s">
        <v>2</v>
      </c>
      <c r="AA7" s="17">
        <v>12</v>
      </c>
      <c r="AB7" s="17">
        <v>1682</v>
      </c>
      <c r="AC7" s="17"/>
      <c r="AD7" s="17">
        <f>SUM(AB7*AA7)</f>
        <v>20184</v>
      </c>
      <c r="AE7" s="184">
        <f t="shared" si="5"/>
        <v>20184</v>
      </c>
      <c r="AF7" s="179" t="s">
        <v>2</v>
      </c>
      <c r="AG7" s="17">
        <v>12</v>
      </c>
      <c r="AH7" s="17">
        <v>1682</v>
      </c>
      <c r="AI7" s="17"/>
      <c r="AJ7" s="17">
        <f>SUM(AH7*AG7)</f>
        <v>20184</v>
      </c>
      <c r="AK7" s="184">
        <f t="shared" si="6"/>
        <v>20184</v>
      </c>
    </row>
    <row r="8" spans="1:239" x14ac:dyDescent="0.2">
      <c r="A8" s="24" t="s">
        <v>51</v>
      </c>
      <c r="B8" s="103" t="s">
        <v>2</v>
      </c>
      <c r="C8" s="17">
        <v>36</v>
      </c>
      <c r="D8" s="17">
        <v>1121</v>
      </c>
      <c r="E8" s="17"/>
      <c r="F8" s="17">
        <f>SUM(D8*C8)</f>
        <v>40356</v>
      </c>
      <c r="G8" s="184">
        <f t="shared" si="2"/>
        <v>40356</v>
      </c>
      <c r="H8" s="179" t="s">
        <v>2</v>
      </c>
      <c r="I8" s="17">
        <v>2</v>
      </c>
      <c r="J8" s="17">
        <v>1121</v>
      </c>
      <c r="K8" s="17"/>
      <c r="L8" s="17">
        <f>SUM(J8*I8)</f>
        <v>2242</v>
      </c>
      <c r="M8" s="184">
        <f t="shared" si="3"/>
        <v>2242</v>
      </c>
      <c r="N8" s="179" t="s">
        <v>2</v>
      </c>
      <c r="O8" s="17">
        <v>9</v>
      </c>
      <c r="P8" s="17">
        <v>1121</v>
      </c>
      <c r="Q8" s="17"/>
      <c r="R8" s="17">
        <f>SUM(P8*O8)</f>
        <v>10089</v>
      </c>
      <c r="S8" s="184">
        <f t="shared" si="4"/>
        <v>10089</v>
      </c>
      <c r="T8" s="179" t="s">
        <v>2</v>
      </c>
      <c r="U8" s="17">
        <v>12</v>
      </c>
      <c r="V8" s="17">
        <f t="shared" ref="V8:V11" si="7">P8</f>
        <v>1121</v>
      </c>
      <c r="W8" s="90">
        <f t="shared" si="1"/>
        <v>0</v>
      </c>
      <c r="X8" s="90">
        <f t="shared" si="0"/>
        <v>12331</v>
      </c>
      <c r="Y8" s="90">
        <f t="shared" si="0"/>
        <v>12331</v>
      </c>
      <c r="Z8" s="179" t="s">
        <v>2</v>
      </c>
      <c r="AA8" s="17">
        <v>12</v>
      </c>
      <c r="AB8" s="17">
        <v>1121</v>
      </c>
      <c r="AC8" s="17"/>
      <c r="AD8" s="17">
        <f>SUM(AB8*AA8)</f>
        <v>13452</v>
      </c>
      <c r="AE8" s="184">
        <f t="shared" si="5"/>
        <v>13452</v>
      </c>
      <c r="AF8" s="179" t="s">
        <v>2</v>
      </c>
      <c r="AG8" s="17">
        <v>12</v>
      </c>
      <c r="AH8" s="17">
        <v>1121</v>
      </c>
      <c r="AI8" s="17"/>
      <c r="AJ8" s="17">
        <f>SUM(AH8*AG8)</f>
        <v>13452</v>
      </c>
      <c r="AK8" s="184">
        <f t="shared" si="6"/>
        <v>13452</v>
      </c>
    </row>
    <row r="9" spans="1:239" x14ac:dyDescent="0.2">
      <c r="A9" s="24" t="s">
        <v>80</v>
      </c>
      <c r="B9" s="103" t="s">
        <v>2</v>
      </c>
      <c r="C9" s="17">
        <f>I9+O9+AA9+AG9</f>
        <v>22</v>
      </c>
      <c r="D9" s="17"/>
      <c r="E9" s="17">
        <f>K9+Q9+AC9+AI9</f>
        <v>333384</v>
      </c>
      <c r="F9" s="17"/>
      <c r="G9" s="184">
        <f t="shared" si="2"/>
        <v>333384</v>
      </c>
      <c r="H9" s="179" t="s">
        <v>2</v>
      </c>
      <c r="I9" s="17">
        <v>0</v>
      </c>
      <c r="J9" s="17"/>
      <c r="K9" s="17">
        <f>J9*I9</f>
        <v>0</v>
      </c>
      <c r="L9" s="17"/>
      <c r="M9" s="184">
        <f t="shared" si="3"/>
        <v>0</v>
      </c>
      <c r="N9" s="179" t="s">
        <v>2</v>
      </c>
      <c r="O9" s="17">
        <v>4</v>
      </c>
      <c r="P9" s="17">
        <v>14454</v>
      </c>
      <c r="Q9" s="17">
        <f>P9*O9</f>
        <v>57816</v>
      </c>
      <c r="R9" s="17"/>
      <c r="S9" s="184">
        <f t="shared" si="4"/>
        <v>57816</v>
      </c>
      <c r="T9" s="179" t="s">
        <v>2</v>
      </c>
      <c r="U9" s="17">
        <v>6</v>
      </c>
      <c r="V9" s="17">
        <f t="shared" si="7"/>
        <v>14454</v>
      </c>
      <c r="W9" s="90">
        <f t="shared" si="1"/>
        <v>57816</v>
      </c>
      <c r="X9" s="90">
        <f t="shared" si="0"/>
        <v>0</v>
      </c>
      <c r="Y9" s="90">
        <f t="shared" si="0"/>
        <v>57816</v>
      </c>
      <c r="Z9" s="179" t="s">
        <v>2</v>
      </c>
      <c r="AA9" s="17">
        <v>6</v>
      </c>
      <c r="AB9" s="17">
        <v>15176</v>
      </c>
      <c r="AC9" s="17">
        <f>AB9*AA9</f>
        <v>91056</v>
      </c>
      <c r="AD9" s="17"/>
      <c r="AE9" s="184">
        <f t="shared" si="5"/>
        <v>91056</v>
      </c>
      <c r="AF9" s="179" t="s">
        <v>2</v>
      </c>
      <c r="AG9" s="17">
        <v>12</v>
      </c>
      <c r="AH9" s="17">
        <v>15376</v>
      </c>
      <c r="AI9" s="17">
        <f>AH9*AG9</f>
        <v>184512</v>
      </c>
      <c r="AJ9" s="17"/>
      <c r="AK9" s="184">
        <f t="shared" si="6"/>
        <v>184512</v>
      </c>
    </row>
    <row r="10" spans="1:239" x14ac:dyDescent="0.2">
      <c r="A10" s="24" t="s">
        <v>83</v>
      </c>
      <c r="B10" s="103" t="s">
        <v>2</v>
      </c>
      <c r="C10" s="17">
        <f t="shared" ref="C10:C11" si="8">I10+O10+AA10+AG10</f>
        <v>15</v>
      </c>
      <c r="D10" s="17"/>
      <c r="E10" s="17">
        <f>K10+Q10+AC10+AI10</f>
        <v>29547</v>
      </c>
      <c r="F10" s="17"/>
      <c r="G10" s="184">
        <f t="shared" si="2"/>
        <v>29547</v>
      </c>
      <c r="H10" s="179" t="s">
        <v>2</v>
      </c>
      <c r="I10" s="17">
        <v>0</v>
      </c>
      <c r="J10" s="17"/>
      <c r="K10" s="17"/>
      <c r="L10" s="17"/>
      <c r="M10" s="184">
        <f t="shared" si="3"/>
        <v>0</v>
      </c>
      <c r="N10" s="179" t="s">
        <v>2</v>
      </c>
      <c r="O10" s="17">
        <v>3</v>
      </c>
      <c r="P10" s="17">
        <v>1869</v>
      </c>
      <c r="Q10" s="17">
        <f>O10*P10</f>
        <v>5607</v>
      </c>
      <c r="R10" s="17"/>
      <c r="S10" s="184">
        <f t="shared" si="4"/>
        <v>5607</v>
      </c>
      <c r="T10" s="179" t="s">
        <v>2</v>
      </c>
      <c r="U10" s="17">
        <v>6</v>
      </c>
      <c r="V10" s="17">
        <f t="shared" si="7"/>
        <v>1869</v>
      </c>
      <c r="W10" s="90">
        <f t="shared" si="1"/>
        <v>5607</v>
      </c>
      <c r="X10" s="90">
        <f t="shared" si="0"/>
        <v>0</v>
      </c>
      <c r="Y10" s="90">
        <f t="shared" si="0"/>
        <v>5607</v>
      </c>
      <c r="Z10" s="179" t="s">
        <v>2</v>
      </c>
      <c r="AA10" s="17">
        <v>6</v>
      </c>
      <c r="AB10" s="17">
        <v>1962</v>
      </c>
      <c r="AC10" s="17">
        <f>AB10*AA10</f>
        <v>11772</v>
      </c>
      <c r="AD10" s="17"/>
      <c r="AE10" s="184">
        <f t="shared" si="5"/>
        <v>11772</v>
      </c>
      <c r="AF10" s="179" t="s">
        <v>2</v>
      </c>
      <c r="AG10" s="17">
        <v>6</v>
      </c>
      <c r="AH10" s="17">
        <v>2028</v>
      </c>
      <c r="AI10" s="17">
        <f>AH10*AG10</f>
        <v>12168</v>
      </c>
      <c r="AJ10" s="17"/>
      <c r="AK10" s="184">
        <f t="shared" si="6"/>
        <v>12168</v>
      </c>
    </row>
    <row r="11" spans="1:239" x14ac:dyDescent="0.2">
      <c r="A11" s="24" t="s">
        <v>84</v>
      </c>
      <c r="B11" s="103" t="s">
        <v>2</v>
      </c>
      <c r="C11" s="17">
        <f t="shared" si="8"/>
        <v>10</v>
      </c>
      <c r="D11" s="17"/>
      <c r="E11" s="17">
        <f>K11+Q11+AC11+AI11</f>
        <v>48121</v>
      </c>
      <c r="F11" s="17"/>
      <c r="G11" s="184">
        <f t="shared" si="2"/>
        <v>48121</v>
      </c>
      <c r="H11" s="179" t="s">
        <v>2</v>
      </c>
      <c r="I11" s="17"/>
      <c r="J11" s="17"/>
      <c r="K11" s="17"/>
      <c r="L11" s="17"/>
      <c r="M11" s="184">
        <f t="shared" si="3"/>
        <v>0</v>
      </c>
      <c r="N11" s="179" t="s">
        <v>2</v>
      </c>
      <c r="O11" s="17">
        <v>2</v>
      </c>
      <c r="P11" s="17">
        <v>4573.5</v>
      </c>
      <c r="Q11" s="17">
        <f>O11*P11</f>
        <v>9147</v>
      </c>
      <c r="R11" s="17"/>
      <c r="S11" s="184">
        <f t="shared" si="4"/>
        <v>9147</v>
      </c>
      <c r="T11" s="179" t="s">
        <v>2</v>
      </c>
      <c r="U11" s="17">
        <v>4</v>
      </c>
      <c r="V11" s="17">
        <f t="shared" si="7"/>
        <v>4573.5</v>
      </c>
      <c r="W11" s="90">
        <f t="shared" si="1"/>
        <v>9147</v>
      </c>
      <c r="X11" s="90">
        <f t="shared" si="0"/>
        <v>0</v>
      </c>
      <c r="Y11" s="90">
        <f t="shared" si="0"/>
        <v>9147</v>
      </c>
      <c r="Z11" s="179" t="s">
        <v>2</v>
      </c>
      <c r="AA11" s="17">
        <v>4</v>
      </c>
      <c r="AB11" s="17">
        <v>4802</v>
      </c>
      <c r="AC11" s="17">
        <f>AB11*AA11</f>
        <v>19208</v>
      </c>
      <c r="AD11" s="17"/>
      <c r="AE11" s="184">
        <f t="shared" si="5"/>
        <v>19208</v>
      </c>
      <c r="AF11" s="179" t="s">
        <v>2</v>
      </c>
      <c r="AG11" s="17">
        <v>4</v>
      </c>
      <c r="AH11" s="17">
        <v>4941.5</v>
      </c>
      <c r="AI11" s="17">
        <f>AG11*AH11</f>
        <v>19766</v>
      </c>
      <c r="AJ11" s="17"/>
      <c r="AK11" s="184">
        <f t="shared" si="6"/>
        <v>19766</v>
      </c>
    </row>
    <row r="12" spans="1:239" ht="25.5" x14ac:dyDescent="0.2">
      <c r="A12" s="14" t="s">
        <v>7</v>
      </c>
      <c r="B12" s="103" t="s">
        <v>2</v>
      </c>
      <c r="C12" s="17"/>
      <c r="D12" s="17"/>
      <c r="E12" s="17">
        <f>K12+Q12+AC12+AI12</f>
        <v>0</v>
      </c>
      <c r="F12" s="17"/>
      <c r="G12" s="184"/>
      <c r="H12" s="214" t="s">
        <v>2</v>
      </c>
      <c r="I12" s="17"/>
      <c r="J12" s="17"/>
      <c r="K12" s="17"/>
      <c r="L12" s="17"/>
      <c r="M12" s="182"/>
      <c r="N12" s="179" t="s">
        <v>2</v>
      </c>
      <c r="O12" s="17"/>
      <c r="P12" s="17"/>
      <c r="Q12" s="17"/>
      <c r="R12" s="17"/>
      <c r="S12" s="182"/>
      <c r="T12" s="214" t="s">
        <v>2</v>
      </c>
      <c r="U12" s="17"/>
      <c r="V12" s="17"/>
      <c r="W12" s="90">
        <f t="shared" si="1"/>
        <v>0</v>
      </c>
      <c r="X12" s="90">
        <f t="shared" si="0"/>
        <v>0</v>
      </c>
      <c r="Y12" s="90">
        <f t="shared" si="0"/>
        <v>0</v>
      </c>
      <c r="Z12" s="214" t="s">
        <v>2</v>
      </c>
      <c r="AA12" s="17"/>
      <c r="AB12" s="17"/>
      <c r="AC12" s="17"/>
      <c r="AD12" s="17"/>
      <c r="AE12" s="182"/>
      <c r="AF12" s="214" t="s">
        <v>2</v>
      </c>
      <c r="AG12" s="17"/>
      <c r="AH12" s="17"/>
      <c r="AI12" s="17"/>
      <c r="AJ12" s="17"/>
      <c r="AK12" s="182"/>
    </row>
    <row r="13" spans="1:239" s="82" customFormat="1" ht="15" customHeight="1" x14ac:dyDescent="0.2">
      <c r="A13" s="4" t="s">
        <v>3</v>
      </c>
      <c r="B13" s="135"/>
      <c r="C13" s="153">
        <f>SUM(C5:C11)</f>
        <v>143</v>
      </c>
      <c r="D13" s="136"/>
      <c r="E13" s="137">
        <f>SUM(E5:E12)</f>
        <v>411052</v>
      </c>
      <c r="F13" s="137">
        <f>SUM(F5:F12)</f>
        <v>219090</v>
      </c>
      <c r="G13" s="137">
        <f>F13+E13</f>
        <v>630142</v>
      </c>
      <c r="H13" s="157"/>
      <c r="I13" s="153">
        <f>SUM(I7:I12)</f>
        <v>5</v>
      </c>
      <c r="J13" s="137"/>
      <c r="K13" s="137"/>
      <c r="L13" s="137">
        <f>SUM(L7:L12)</f>
        <v>7288</v>
      </c>
      <c r="M13" s="137">
        <f>L13+K13</f>
        <v>7288</v>
      </c>
      <c r="N13" s="157"/>
      <c r="O13" s="155">
        <f>SUM(O7:O12)</f>
        <v>27</v>
      </c>
      <c r="P13" s="154"/>
      <c r="Q13" s="137">
        <f>SUM(Q5:Q12)</f>
        <v>72570</v>
      </c>
      <c r="R13" s="137">
        <f>SUM(R7:R12)</f>
        <v>25227</v>
      </c>
      <c r="S13" s="166">
        <f>R13+Q13</f>
        <v>97797</v>
      </c>
      <c r="T13" s="157"/>
      <c r="U13" s="153">
        <f>SUM(U5:U12)</f>
        <v>40</v>
      </c>
      <c r="V13" s="137"/>
      <c r="W13" s="137">
        <f>Q13+K13</f>
        <v>72570</v>
      </c>
      <c r="X13" s="137">
        <f>SUM(X5:X12)</f>
        <v>32515</v>
      </c>
      <c r="Y13" s="166">
        <f>X13+W13</f>
        <v>105085</v>
      </c>
      <c r="Z13" s="157"/>
      <c r="AA13" s="153">
        <f>SUM(AA5:AA12)</f>
        <v>40</v>
      </c>
      <c r="AB13" s="137"/>
      <c r="AC13" s="137"/>
      <c r="AD13" s="137">
        <f>SUM(AD5:AD12)</f>
        <v>33636</v>
      </c>
      <c r="AE13" s="166">
        <f>AD13+AC13</f>
        <v>33636</v>
      </c>
      <c r="AF13" s="157"/>
      <c r="AG13" s="155">
        <f>SUM(AG7:AG12)</f>
        <v>46</v>
      </c>
      <c r="AH13" s="154"/>
      <c r="AI13" s="154"/>
      <c r="AJ13" s="137">
        <f>SUM(AJ5:AJ12)</f>
        <v>151818</v>
      </c>
      <c r="AK13" s="166">
        <f>AJ13+AI13</f>
        <v>151818</v>
      </c>
    </row>
    <row r="14" spans="1:239" ht="15" customHeight="1" x14ac:dyDescent="0.2">
      <c r="A14" s="119" t="s">
        <v>50</v>
      </c>
      <c r="B14" s="198" t="s">
        <v>46</v>
      </c>
      <c r="C14" s="143">
        <v>281</v>
      </c>
      <c r="D14" s="199">
        <v>55</v>
      </c>
      <c r="E14" s="143">
        <f>K14+Q14+AC14+AI14</f>
        <v>18000</v>
      </c>
      <c r="F14" s="143">
        <v>17273</v>
      </c>
      <c r="G14" s="200"/>
      <c r="H14" s="201"/>
      <c r="I14" s="143"/>
      <c r="J14" s="143"/>
      <c r="K14" s="143"/>
      <c r="L14" s="143"/>
      <c r="M14" s="200"/>
      <c r="N14" s="210" t="s">
        <v>47</v>
      </c>
      <c r="O14" s="143">
        <v>115</v>
      </c>
      <c r="P14" s="143"/>
      <c r="Q14" s="143">
        <v>5500</v>
      </c>
      <c r="R14" s="143">
        <v>6364</v>
      </c>
      <c r="S14" s="203"/>
      <c r="T14" s="210" t="s">
        <v>46</v>
      </c>
      <c r="U14" s="143">
        <v>115</v>
      </c>
      <c r="V14" s="143">
        <v>55</v>
      </c>
      <c r="W14" s="90">
        <f t="shared" si="1"/>
        <v>5500</v>
      </c>
      <c r="X14" s="90">
        <f t="shared" si="1"/>
        <v>6364</v>
      </c>
      <c r="Y14" s="90">
        <f t="shared" si="1"/>
        <v>0</v>
      </c>
      <c r="Z14" s="210" t="s">
        <v>46</v>
      </c>
      <c r="AA14" s="143">
        <v>115</v>
      </c>
      <c r="AB14" s="143">
        <v>55</v>
      </c>
      <c r="AC14" s="143">
        <v>6250</v>
      </c>
      <c r="AD14" s="143">
        <v>6364</v>
      </c>
      <c r="AE14" s="203"/>
      <c r="AF14" s="210" t="s">
        <v>47</v>
      </c>
      <c r="AG14" s="143">
        <v>115</v>
      </c>
      <c r="AH14" s="143"/>
      <c r="AI14" s="143">
        <v>6250</v>
      </c>
      <c r="AJ14" s="143">
        <v>6364</v>
      </c>
      <c r="AK14" s="203"/>
    </row>
    <row r="15" spans="1:239" ht="15" customHeight="1" x14ac:dyDescent="0.2">
      <c r="A15" s="119" t="s">
        <v>5</v>
      </c>
      <c r="B15" s="199"/>
      <c r="C15" s="143"/>
      <c r="D15" s="143"/>
      <c r="E15" s="143">
        <f>K15+Q15+AC15+AI15</f>
        <v>4000</v>
      </c>
      <c r="F15" s="199"/>
      <c r="G15" s="204"/>
      <c r="H15" s="205"/>
      <c r="I15" s="199"/>
      <c r="J15" s="199"/>
      <c r="K15" s="199"/>
      <c r="L15" s="199"/>
      <c r="M15" s="204"/>
      <c r="N15" s="206"/>
      <c r="O15" s="199"/>
      <c r="P15" s="199"/>
      <c r="Q15" s="199">
        <v>3000</v>
      </c>
      <c r="R15" s="199"/>
      <c r="S15" s="203"/>
      <c r="T15" s="202"/>
      <c r="U15" s="143"/>
      <c r="V15" s="143"/>
      <c r="W15" s="90">
        <f t="shared" si="1"/>
        <v>3000</v>
      </c>
      <c r="X15" s="90">
        <f t="shared" si="1"/>
        <v>0</v>
      </c>
      <c r="Y15" s="90">
        <f t="shared" si="1"/>
        <v>0</v>
      </c>
      <c r="Z15" s="202"/>
      <c r="AA15" s="143"/>
      <c r="AB15" s="143"/>
      <c r="AC15" s="143">
        <v>1000</v>
      </c>
      <c r="AD15" s="143"/>
      <c r="AE15" s="203"/>
      <c r="AF15" s="206"/>
      <c r="AG15" s="199"/>
      <c r="AH15" s="199"/>
      <c r="AI15" s="199"/>
      <c r="AJ15" s="199"/>
      <c r="AK15" s="203"/>
    </row>
    <row r="16" spans="1:239" ht="15" customHeight="1" x14ac:dyDescent="0.2">
      <c r="A16" s="120" t="s">
        <v>33</v>
      </c>
      <c r="B16" s="199"/>
      <c r="C16" s="143"/>
      <c r="D16" s="143"/>
      <c r="E16" s="143">
        <f>K16+Q16+AC16+AI16</f>
        <v>22000</v>
      </c>
      <c r="F16" s="143"/>
      <c r="G16" s="200"/>
      <c r="H16" s="201"/>
      <c r="I16" s="143"/>
      <c r="J16" s="143"/>
      <c r="K16" s="143"/>
      <c r="L16" s="143"/>
      <c r="M16" s="207"/>
      <c r="N16" s="202"/>
      <c r="O16" s="143"/>
      <c r="P16" s="143"/>
      <c r="Q16" s="143">
        <v>7000</v>
      </c>
      <c r="R16" s="143"/>
      <c r="S16" s="203"/>
      <c r="T16" s="202"/>
      <c r="U16" s="143"/>
      <c r="V16" s="143"/>
      <c r="W16" s="90">
        <f t="shared" si="1"/>
        <v>7000</v>
      </c>
      <c r="X16" s="90">
        <f t="shared" si="1"/>
        <v>0</v>
      </c>
      <c r="Y16" s="90">
        <f t="shared" si="1"/>
        <v>0</v>
      </c>
      <c r="Z16" s="202"/>
      <c r="AA16" s="143"/>
      <c r="AB16" s="143"/>
      <c r="AC16" s="143">
        <v>7500</v>
      </c>
      <c r="AD16" s="143"/>
      <c r="AE16" s="203"/>
      <c r="AF16" s="202"/>
      <c r="AG16" s="143"/>
      <c r="AH16" s="143"/>
      <c r="AI16" s="143">
        <v>7500</v>
      </c>
      <c r="AJ16" s="143"/>
      <c r="AK16" s="203"/>
    </row>
    <row r="17" spans="1:41" ht="15" customHeight="1" x14ac:dyDescent="0.2">
      <c r="A17" s="216" t="s">
        <v>39</v>
      </c>
      <c r="B17" s="199"/>
      <c r="C17" s="143"/>
      <c r="D17" s="143"/>
      <c r="E17" s="143">
        <f>SUM(E18,E19,E20)</f>
        <v>433900</v>
      </c>
      <c r="F17" s="143">
        <f>SUM(F18,F19,F20)</f>
        <v>604963</v>
      </c>
      <c r="G17" s="200"/>
      <c r="H17" s="208"/>
      <c r="I17" s="209"/>
      <c r="J17" s="209"/>
      <c r="K17" s="143">
        <f>SUM(K18,K19,K20)</f>
        <v>0</v>
      </c>
      <c r="L17" s="143">
        <f>SUM(L18,L19,L20)</f>
        <v>0</v>
      </c>
      <c r="M17" s="143">
        <f>SUM(M18,M19,M20)</f>
        <v>0</v>
      </c>
      <c r="N17" s="202"/>
      <c r="O17" s="143"/>
      <c r="P17" s="143"/>
      <c r="Q17" s="143">
        <f>SUM(Q18,Q19,Q20)</f>
        <v>154200</v>
      </c>
      <c r="R17" s="143">
        <f>SUM(R18,R19,R20)</f>
        <v>271689</v>
      </c>
      <c r="S17" s="203"/>
      <c r="T17" s="202"/>
      <c r="U17" s="143"/>
      <c r="V17" s="143"/>
      <c r="W17" s="90">
        <f t="shared" si="1"/>
        <v>154200</v>
      </c>
      <c r="X17" s="90">
        <f t="shared" si="1"/>
        <v>271689</v>
      </c>
      <c r="Y17" s="90">
        <f t="shared" si="1"/>
        <v>0</v>
      </c>
      <c r="Z17" s="202"/>
      <c r="AA17" s="143"/>
      <c r="AB17" s="143"/>
      <c r="AC17" s="143"/>
      <c r="AD17" s="143">
        <f>SUM(AD18,AD19,AD20)</f>
        <v>184393</v>
      </c>
      <c r="AE17" s="203"/>
      <c r="AF17" s="202"/>
      <c r="AG17" s="143"/>
      <c r="AH17" s="143"/>
      <c r="AI17" s="143"/>
      <c r="AJ17" s="143">
        <f>SUM(AJ18,AJ19,AJ20)</f>
        <v>111819</v>
      </c>
      <c r="AK17" s="203"/>
    </row>
    <row r="18" spans="1:41" ht="15" customHeight="1" x14ac:dyDescent="0.2">
      <c r="A18" s="216" t="s">
        <v>81</v>
      </c>
      <c r="B18" s="199"/>
      <c r="C18" s="143"/>
      <c r="D18" s="143"/>
      <c r="E18" s="143">
        <f>K18+Q18+AC18+AI18</f>
        <v>29500</v>
      </c>
      <c r="F18" s="143">
        <v>27273</v>
      </c>
      <c r="G18" s="200"/>
      <c r="H18" s="208"/>
      <c r="I18" s="209"/>
      <c r="J18" s="209"/>
      <c r="K18" s="209"/>
      <c r="L18" s="209"/>
      <c r="M18" s="207"/>
      <c r="N18" s="202"/>
      <c r="O18" s="143"/>
      <c r="P18" s="143"/>
      <c r="Q18" s="143">
        <v>5500</v>
      </c>
      <c r="R18" s="143">
        <v>9091</v>
      </c>
      <c r="S18" s="203"/>
      <c r="T18" s="202"/>
      <c r="U18" s="143"/>
      <c r="V18" s="143"/>
      <c r="W18" s="90">
        <f t="shared" si="1"/>
        <v>5500</v>
      </c>
      <c r="X18" s="90">
        <f t="shared" si="1"/>
        <v>9091</v>
      </c>
      <c r="Y18" s="90">
        <f t="shared" si="1"/>
        <v>0</v>
      </c>
      <c r="Z18" s="202"/>
      <c r="AA18" s="143"/>
      <c r="AB18" s="143"/>
      <c r="AC18" s="143">
        <v>10000</v>
      </c>
      <c r="AD18" s="143">
        <v>8394</v>
      </c>
      <c r="AE18" s="203"/>
      <c r="AF18" s="202"/>
      <c r="AG18" s="143"/>
      <c r="AH18" s="143"/>
      <c r="AI18" s="143">
        <v>14000</v>
      </c>
      <c r="AJ18" s="143">
        <v>9091</v>
      </c>
      <c r="AK18" s="203"/>
    </row>
    <row r="19" spans="1:41" ht="15" customHeight="1" x14ac:dyDescent="0.2">
      <c r="A19" s="216" t="s">
        <v>85</v>
      </c>
      <c r="B19" s="199"/>
      <c r="C19" s="143"/>
      <c r="D19" s="143"/>
      <c r="E19" s="143"/>
      <c r="F19" s="143">
        <v>7273</v>
      </c>
      <c r="G19" s="200"/>
      <c r="H19" s="208"/>
      <c r="I19" s="209"/>
      <c r="J19" s="209"/>
      <c r="K19" s="209"/>
      <c r="L19" s="209"/>
      <c r="M19" s="207"/>
      <c r="N19" s="202"/>
      <c r="O19" s="143"/>
      <c r="P19" s="143"/>
      <c r="Q19" s="143"/>
      <c r="R19" s="143"/>
      <c r="S19" s="203"/>
      <c r="T19" s="202"/>
      <c r="U19" s="143"/>
      <c r="V19" s="143"/>
      <c r="W19" s="90">
        <f t="shared" si="1"/>
        <v>0</v>
      </c>
      <c r="X19" s="90">
        <f t="shared" si="1"/>
        <v>0</v>
      </c>
      <c r="Y19" s="90">
        <f t="shared" si="1"/>
        <v>0</v>
      </c>
      <c r="Z19" s="202"/>
      <c r="AA19" s="143"/>
      <c r="AB19" s="143"/>
      <c r="AC19" s="143"/>
      <c r="AD19" s="143"/>
      <c r="AE19" s="203"/>
      <c r="AF19" s="202"/>
      <c r="AG19" s="143"/>
      <c r="AH19" s="143"/>
      <c r="AI19" s="143"/>
      <c r="AJ19" s="143">
        <v>7273</v>
      </c>
      <c r="AK19" s="203"/>
    </row>
    <row r="20" spans="1:41" ht="15" customHeight="1" x14ac:dyDescent="0.2">
      <c r="A20" s="216" t="s">
        <v>82</v>
      </c>
      <c r="B20" s="199"/>
      <c r="C20" s="143"/>
      <c r="D20" s="143"/>
      <c r="E20" s="143">
        <f>E21+E34+E51</f>
        <v>404400</v>
      </c>
      <c r="F20" s="143">
        <f>F21+F34+F51</f>
        <v>570417</v>
      </c>
      <c r="G20" s="200"/>
      <c r="H20" s="208"/>
      <c r="I20" s="209"/>
      <c r="J20" s="209"/>
      <c r="K20" s="143">
        <f>K21+K34+K51</f>
        <v>0</v>
      </c>
      <c r="L20" s="209"/>
      <c r="M20" s="207"/>
      <c r="N20" s="202"/>
      <c r="O20" s="143"/>
      <c r="P20" s="143"/>
      <c r="Q20" s="143">
        <f>Q21+Q34+Q51</f>
        <v>148700</v>
      </c>
      <c r="R20" s="143">
        <f>R21+R34+R51</f>
        <v>262598</v>
      </c>
      <c r="S20" s="203"/>
      <c r="T20" s="202"/>
      <c r="U20" s="143"/>
      <c r="V20" s="143"/>
      <c r="W20" s="143">
        <f>W21+W34+W51</f>
        <v>148700</v>
      </c>
      <c r="X20" s="90">
        <f t="shared" ref="X20:Y25" si="9">L20+R20</f>
        <v>262598</v>
      </c>
      <c r="Y20" s="90">
        <f t="shared" si="9"/>
        <v>0</v>
      </c>
      <c r="Z20" s="202"/>
      <c r="AA20" s="143"/>
      <c r="AB20" s="143"/>
      <c r="AC20" s="143">
        <f>AC21+AC34+AC51</f>
        <v>144200</v>
      </c>
      <c r="AD20" s="143">
        <f>AD21+AD34+AD51</f>
        <v>175999</v>
      </c>
      <c r="AE20" s="203"/>
      <c r="AF20" s="202"/>
      <c r="AG20" s="143"/>
      <c r="AH20" s="143"/>
      <c r="AI20" s="143">
        <f>AI21+AI34+AI51</f>
        <v>111500</v>
      </c>
      <c r="AJ20" s="143">
        <f>AJ21+AJ34+AJ51</f>
        <v>95455</v>
      </c>
      <c r="AK20" s="203"/>
    </row>
    <row r="21" spans="1:41" s="82" customFormat="1" ht="66" customHeight="1" x14ac:dyDescent="0.2">
      <c r="A21" s="121" t="s">
        <v>90</v>
      </c>
      <c r="B21" s="106"/>
      <c r="C21" s="94"/>
      <c r="D21" s="94"/>
      <c r="E21" s="94">
        <f>E22+E26+E29</f>
        <v>132000</v>
      </c>
      <c r="F21" s="94">
        <f>F22+F26+F29</f>
        <v>286235</v>
      </c>
      <c r="G21" s="168">
        <f>F21+E21</f>
        <v>418235</v>
      </c>
      <c r="H21" s="107"/>
      <c r="I21" s="94"/>
      <c r="J21" s="94"/>
      <c r="K21" s="94">
        <f>K22+K26+K29</f>
        <v>0</v>
      </c>
      <c r="L21" s="94">
        <f>L22+L26+L29</f>
        <v>0</v>
      </c>
      <c r="M21" s="168">
        <f>L21+K21</f>
        <v>0</v>
      </c>
      <c r="N21" s="107"/>
      <c r="O21" s="94"/>
      <c r="P21" s="94"/>
      <c r="Q21" s="94">
        <f>Q22+Q26+Q29</f>
        <v>12000</v>
      </c>
      <c r="R21" s="94">
        <f>R22+R26+R29</f>
        <v>148962</v>
      </c>
      <c r="S21" s="168">
        <f>R21+Q21</f>
        <v>160962</v>
      </c>
      <c r="T21" s="107"/>
      <c r="U21" s="94"/>
      <c r="V21" s="94"/>
      <c r="W21" s="94">
        <f>W22+W26+W29</f>
        <v>12000</v>
      </c>
      <c r="X21" s="94">
        <f>X22+X26+X29</f>
        <v>148962</v>
      </c>
      <c r="Y21" s="168">
        <f>X21+W21</f>
        <v>160962</v>
      </c>
      <c r="Z21" s="107"/>
      <c r="AA21" s="94"/>
      <c r="AB21" s="94"/>
      <c r="AC21" s="94">
        <f>AC22+AC26+AC29</f>
        <v>40000</v>
      </c>
      <c r="AD21" s="94">
        <f>AD22+AD26+AD29</f>
        <v>69091</v>
      </c>
      <c r="AE21" s="168">
        <f>AD21+AC21</f>
        <v>109091</v>
      </c>
      <c r="AF21" s="107"/>
      <c r="AG21" s="94"/>
      <c r="AH21" s="94"/>
      <c r="AI21" s="94">
        <f>AI22+AI26+AI29</f>
        <v>80000</v>
      </c>
      <c r="AJ21" s="94">
        <f>AJ22+AJ26+AJ29</f>
        <v>68182</v>
      </c>
      <c r="AK21" s="168">
        <f>AJ21+AI21</f>
        <v>148182</v>
      </c>
      <c r="AO21" s="82" t="s">
        <v>38</v>
      </c>
    </row>
    <row r="22" spans="1:41" s="82" customFormat="1" ht="75" customHeight="1" x14ac:dyDescent="0.2">
      <c r="A22" s="122" t="s">
        <v>91</v>
      </c>
      <c r="B22" s="138"/>
      <c r="C22" s="139"/>
      <c r="D22" s="79"/>
      <c r="E22" s="79">
        <f>SUM(E23:E25)</f>
        <v>132000</v>
      </c>
      <c r="F22" s="79">
        <f>SUM(F23:F25)</f>
        <v>31818</v>
      </c>
      <c r="G22" s="169">
        <f>E22+F22</f>
        <v>163818</v>
      </c>
      <c r="H22" s="108"/>
      <c r="I22" s="79"/>
      <c r="J22" s="79"/>
      <c r="K22" s="79">
        <f>SUM(K23:K25)</f>
        <v>0</v>
      </c>
      <c r="L22" s="79">
        <v>0</v>
      </c>
      <c r="M22" s="169">
        <f>K22+L22</f>
        <v>0</v>
      </c>
      <c r="N22" s="108"/>
      <c r="O22" s="79"/>
      <c r="P22" s="79"/>
      <c r="Q22" s="79">
        <f>SUM(Q23:Q25)</f>
        <v>12000</v>
      </c>
      <c r="R22" s="79">
        <f>SUM(R23:R25)</f>
        <v>31818</v>
      </c>
      <c r="S22" s="169">
        <f>Q22+R22</f>
        <v>43818</v>
      </c>
      <c r="T22" s="108"/>
      <c r="U22" s="79"/>
      <c r="V22" s="79"/>
      <c r="W22" s="79">
        <f>SUM(W23:W25)</f>
        <v>12000</v>
      </c>
      <c r="X22" s="79">
        <f>SUM(X23:X25)</f>
        <v>31818</v>
      </c>
      <c r="Y22" s="169">
        <f>W22+X22</f>
        <v>43818</v>
      </c>
      <c r="Z22" s="108"/>
      <c r="AA22" s="79"/>
      <c r="AB22" s="79"/>
      <c r="AC22" s="79">
        <f>SUM(AC23:AC25)</f>
        <v>40000</v>
      </c>
      <c r="AD22" s="79">
        <f>SUM(AD23:AD25)</f>
        <v>0</v>
      </c>
      <c r="AE22" s="169">
        <f>AC22+AD22</f>
        <v>40000</v>
      </c>
      <c r="AF22" s="108"/>
      <c r="AG22" s="79"/>
      <c r="AH22" s="79"/>
      <c r="AI22" s="79">
        <f>SUM(AI23:AI25)</f>
        <v>80000</v>
      </c>
      <c r="AJ22" s="79">
        <f>SUM(AJ23:AJ25)</f>
        <v>0</v>
      </c>
      <c r="AK22" s="169">
        <f>AI22+AJ22</f>
        <v>80000</v>
      </c>
    </row>
    <row r="23" spans="1:41" ht="52.5" hidden="1" customHeight="1" x14ac:dyDescent="0.2">
      <c r="A23" s="123" t="s">
        <v>52</v>
      </c>
      <c r="B23" s="140"/>
      <c r="C23" s="140"/>
      <c r="D23" s="141"/>
      <c r="E23" s="90">
        <f t="shared" ref="E23:E25" si="10">K23+Q23+AC23+AI23</f>
        <v>0</v>
      </c>
      <c r="F23" s="90">
        <v>31818</v>
      </c>
      <c r="G23" s="170">
        <f>F23+E23</f>
        <v>31818</v>
      </c>
      <c r="H23" s="158"/>
      <c r="I23" s="141"/>
      <c r="J23" s="141"/>
      <c r="K23" s="141"/>
      <c r="L23" s="90"/>
      <c r="M23" s="170">
        <f>L23+K23</f>
        <v>0</v>
      </c>
      <c r="N23" s="180"/>
      <c r="O23" s="76"/>
      <c r="P23" s="76"/>
      <c r="Q23" s="76"/>
      <c r="R23" s="90">
        <v>31818</v>
      </c>
      <c r="S23" s="170">
        <f>R23+Q23</f>
        <v>31818</v>
      </c>
      <c r="T23" s="105"/>
      <c r="U23" s="90"/>
      <c r="V23" s="90"/>
      <c r="W23" s="90">
        <f t="shared" ref="W23:Y25" si="11">K23+Q23</f>
        <v>0</v>
      </c>
      <c r="X23" s="90">
        <f t="shared" si="11"/>
        <v>31818</v>
      </c>
      <c r="Y23" s="90">
        <f t="shared" si="11"/>
        <v>31818</v>
      </c>
      <c r="Z23" s="105"/>
      <c r="AA23" s="90"/>
      <c r="AB23" s="90"/>
      <c r="AC23" s="47"/>
      <c r="AD23" s="47">
        <v>0</v>
      </c>
      <c r="AE23" s="170">
        <f>AD23+AC23</f>
        <v>0</v>
      </c>
      <c r="AF23" s="105"/>
      <c r="AG23" s="90"/>
      <c r="AH23" s="90"/>
      <c r="AI23" s="47"/>
      <c r="AJ23" s="65"/>
      <c r="AK23" s="170">
        <f>AJ23+AI23</f>
        <v>0</v>
      </c>
    </row>
    <row r="24" spans="1:41" ht="66.75" hidden="1" customHeight="1" x14ac:dyDescent="0.2">
      <c r="A24" s="235" t="s">
        <v>88</v>
      </c>
      <c r="B24" s="142"/>
      <c r="C24" s="142"/>
      <c r="D24" s="90"/>
      <c r="E24" s="90">
        <f t="shared" si="10"/>
        <v>120000</v>
      </c>
      <c r="F24" s="140"/>
      <c r="G24" s="170">
        <f t="shared" ref="G24:G25" si="12">F24+E24</f>
        <v>120000</v>
      </c>
      <c r="H24" s="105" t="s">
        <v>38</v>
      </c>
      <c r="I24" s="90"/>
      <c r="J24" s="90"/>
      <c r="K24" s="90"/>
      <c r="L24" s="90"/>
      <c r="M24" s="170">
        <f t="shared" ref="M24:M25" si="13">L24+K24</f>
        <v>0</v>
      </c>
      <c r="N24" s="105"/>
      <c r="O24" s="90"/>
      <c r="P24" s="90"/>
      <c r="Q24" s="47"/>
      <c r="R24" s="65"/>
      <c r="S24" s="170">
        <f t="shared" ref="S24:S25" si="14">R24+Q24</f>
        <v>0</v>
      </c>
      <c r="T24" s="105"/>
      <c r="U24" s="90"/>
      <c r="V24" s="90"/>
      <c r="W24" s="90">
        <f t="shared" si="11"/>
        <v>0</v>
      </c>
      <c r="X24" s="90">
        <f t="shared" si="11"/>
        <v>0</v>
      </c>
      <c r="Y24" s="90">
        <f t="shared" si="11"/>
        <v>0</v>
      </c>
      <c r="Z24" s="105"/>
      <c r="AA24" s="90"/>
      <c r="AB24" s="90"/>
      <c r="AC24" s="47">
        <v>40000</v>
      </c>
      <c r="AD24" s="47"/>
      <c r="AE24" s="170">
        <f t="shared" ref="AE24:AE25" si="15">AD24+AC24</f>
        <v>40000</v>
      </c>
      <c r="AF24" s="105"/>
      <c r="AG24" s="90"/>
      <c r="AH24" s="90"/>
      <c r="AI24" s="47">
        <v>80000</v>
      </c>
      <c r="AJ24" s="65"/>
      <c r="AK24" s="170">
        <f t="shared" ref="AK24:AK25" si="16">AJ24+AI24</f>
        <v>80000</v>
      </c>
    </row>
    <row r="25" spans="1:41" s="86" customFormat="1" ht="54" hidden="1" customHeight="1" x14ac:dyDescent="0.2">
      <c r="A25" s="220" t="s">
        <v>89</v>
      </c>
      <c r="B25" s="221"/>
      <c r="C25" s="221"/>
      <c r="D25" s="222"/>
      <c r="E25" s="222">
        <f t="shared" si="10"/>
        <v>12000</v>
      </c>
      <c r="F25" s="223"/>
      <c r="G25" s="170">
        <f t="shared" si="12"/>
        <v>12000</v>
      </c>
      <c r="H25" s="224"/>
      <c r="I25" s="222"/>
      <c r="J25" s="222"/>
      <c r="K25" s="222"/>
      <c r="L25" s="221"/>
      <c r="M25" s="170">
        <f t="shared" si="13"/>
        <v>0</v>
      </c>
      <c r="N25" s="224"/>
      <c r="O25" s="222"/>
      <c r="P25" s="222"/>
      <c r="Q25" s="225">
        <v>12000</v>
      </c>
      <c r="R25" s="226"/>
      <c r="S25" s="170">
        <f t="shared" si="14"/>
        <v>12000</v>
      </c>
      <c r="T25" s="224" t="s">
        <v>38</v>
      </c>
      <c r="U25" s="222"/>
      <c r="V25" s="222"/>
      <c r="W25" s="90">
        <f t="shared" si="11"/>
        <v>12000</v>
      </c>
      <c r="X25" s="90">
        <f t="shared" si="11"/>
        <v>0</v>
      </c>
      <c r="Y25" s="90">
        <f t="shared" si="11"/>
        <v>12000</v>
      </c>
      <c r="Z25" s="224" t="s">
        <v>38</v>
      </c>
      <c r="AA25" s="222"/>
      <c r="AB25" s="222"/>
      <c r="AC25" s="225"/>
      <c r="AD25" s="225"/>
      <c r="AE25" s="170">
        <f t="shared" si="15"/>
        <v>0</v>
      </c>
      <c r="AF25" s="224"/>
      <c r="AG25" s="222"/>
      <c r="AH25" s="222"/>
      <c r="AI25" s="225"/>
      <c r="AJ25" s="227"/>
      <c r="AK25" s="170">
        <f t="shared" si="16"/>
        <v>0</v>
      </c>
    </row>
    <row r="26" spans="1:41" s="83" customFormat="1" ht="65.25" customHeight="1" x14ac:dyDescent="0.25">
      <c r="A26" s="228" t="s">
        <v>53</v>
      </c>
      <c r="B26" s="144"/>
      <c r="C26" s="145"/>
      <c r="D26" s="96"/>
      <c r="E26" s="79">
        <f>E27+E28</f>
        <v>0</v>
      </c>
      <c r="F26" s="79">
        <f>F27+F28</f>
        <v>254417</v>
      </c>
      <c r="G26" s="169">
        <f>E26+F26</f>
        <v>254417</v>
      </c>
      <c r="H26" s="229"/>
      <c r="I26" s="96"/>
      <c r="J26" s="96"/>
      <c r="K26" s="79">
        <v>0</v>
      </c>
      <c r="L26" s="79">
        <v>0</v>
      </c>
      <c r="M26" s="169">
        <f>M27+M28</f>
        <v>0</v>
      </c>
      <c r="N26" s="229"/>
      <c r="O26" s="96"/>
      <c r="P26" s="96"/>
      <c r="Q26" s="79">
        <f>Q27+Q28</f>
        <v>0</v>
      </c>
      <c r="R26" s="79">
        <f>R27+R28</f>
        <v>117144</v>
      </c>
      <c r="S26" s="169">
        <f>S27+S28</f>
        <v>0</v>
      </c>
      <c r="T26" s="229"/>
      <c r="U26" s="96"/>
      <c r="V26" s="96"/>
      <c r="W26" s="96"/>
      <c r="X26" s="79">
        <f>X27+X28</f>
        <v>117144</v>
      </c>
      <c r="Y26" s="190"/>
      <c r="Z26" s="229"/>
      <c r="AA26" s="96"/>
      <c r="AB26" s="96"/>
      <c r="AC26" s="96"/>
      <c r="AD26" s="79">
        <f>AD27+AD28</f>
        <v>69091</v>
      </c>
      <c r="AE26" s="190"/>
      <c r="AF26" s="229"/>
      <c r="AG26" s="96"/>
      <c r="AH26" s="96"/>
      <c r="AI26" s="96"/>
      <c r="AJ26" s="79">
        <f>AJ27+AJ28</f>
        <v>68182</v>
      </c>
      <c r="AK26" s="190"/>
    </row>
    <row r="27" spans="1:41" s="86" customFormat="1" ht="94.5" hidden="1" customHeight="1" x14ac:dyDescent="0.2">
      <c r="A27" s="125" t="s">
        <v>54</v>
      </c>
      <c r="B27" s="146"/>
      <c r="C27" s="146"/>
      <c r="D27" s="218"/>
      <c r="E27" s="85">
        <f>K27+Q27+AC27+AI27</f>
        <v>0</v>
      </c>
      <c r="F27" s="90">
        <v>22599</v>
      </c>
      <c r="G27" s="219">
        <f>F27+E27</f>
        <v>22599</v>
      </c>
      <c r="H27" s="88"/>
      <c r="I27" s="90"/>
      <c r="J27" s="90"/>
      <c r="K27" s="90"/>
      <c r="L27" s="91"/>
      <c r="M27" s="186"/>
      <c r="N27" s="88"/>
      <c r="O27" s="102"/>
      <c r="P27" s="102"/>
      <c r="Q27" s="84"/>
      <c r="R27" s="47">
        <v>22599</v>
      </c>
      <c r="S27" s="188"/>
      <c r="T27" s="88"/>
      <c r="U27" s="87"/>
      <c r="V27" s="87"/>
      <c r="W27" s="90">
        <f t="shared" ref="W27:Y28" si="17">K27+Q27</f>
        <v>0</v>
      </c>
      <c r="X27" s="90">
        <f t="shared" si="17"/>
        <v>22599</v>
      </c>
      <c r="Y27" s="90">
        <f t="shared" si="17"/>
        <v>0</v>
      </c>
      <c r="Z27" s="88"/>
      <c r="AA27" s="87"/>
      <c r="AB27" s="87"/>
      <c r="AC27" s="64"/>
      <c r="AD27" s="64"/>
      <c r="AE27" s="185"/>
      <c r="AF27" s="88"/>
      <c r="AG27" s="102"/>
      <c r="AH27" s="102"/>
      <c r="AI27" s="84"/>
      <c r="AJ27" s="47"/>
      <c r="AK27" s="196"/>
    </row>
    <row r="28" spans="1:41" s="86" customFormat="1" ht="78.75" hidden="1" customHeight="1" x14ac:dyDescent="0.2">
      <c r="A28" s="125" t="s">
        <v>55</v>
      </c>
      <c r="B28" s="146"/>
      <c r="C28" s="146"/>
      <c r="D28" s="218"/>
      <c r="E28" s="85">
        <f>K28+Q28+AC28+AI28</f>
        <v>0</v>
      </c>
      <c r="F28" s="90">
        <v>231818</v>
      </c>
      <c r="G28" s="219">
        <f>F28+E28</f>
        <v>231818</v>
      </c>
      <c r="H28" s="88"/>
      <c r="I28" s="90"/>
      <c r="J28" s="90"/>
      <c r="K28" s="90"/>
      <c r="L28" s="90"/>
      <c r="M28" s="186"/>
      <c r="N28" s="88"/>
      <c r="O28" s="102"/>
      <c r="P28" s="102"/>
      <c r="Q28" s="84"/>
      <c r="R28" s="47">
        <v>94545</v>
      </c>
      <c r="S28" s="188"/>
      <c r="T28" s="88"/>
      <c r="U28" s="87"/>
      <c r="V28" s="87"/>
      <c r="W28" s="90">
        <f t="shared" si="17"/>
        <v>0</v>
      </c>
      <c r="X28" s="90">
        <f t="shared" si="17"/>
        <v>94545</v>
      </c>
      <c r="Y28" s="90">
        <f t="shared" si="17"/>
        <v>0</v>
      </c>
      <c r="Z28" s="88"/>
      <c r="AA28" s="87"/>
      <c r="AB28" s="87"/>
      <c r="AC28" s="64"/>
      <c r="AD28" s="64">
        <v>69091</v>
      </c>
      <c r="AE28" s="185"/>
      <c r="AF28" s="88"/>
      <c r="AG28" s="102"/>
      <c r="AH28" s="102"/>
      <c r="AI28" s="84"/>
      <c r="AJ28" s="47">
        <v>68182</v>
      </c>
      <c r="AK28" s="196"/>
    </row>
    <row r="29" spans="1:41" s="82" customFormat="1" ht="65.25" customHeight="1" x14ac:dyDescent="0.2">
      <c r="A29" s="124" t="s">
        <v>56</v>
      </c>
      <c r="B29" s="147"/>
      <c r="C29" s="147"/>
      <c r="D29" s="77"/>
      <c r="E29" s="217">
        <f>E30+E31+E32+E33</f>
        <v>0</v>
      </c>
      <c r="F29" s="217">
        <f>F30+F31+F32+F33</f>
        <v>0</v>
      </c>
      <c r="G29" s="169">
        <f>E29+F29</f>
        <v>0</v>
      </c>
      <c r="H29" s="159"/>
      <c r="I29" s="79" t="s">
        <v>38</v>
      </c>
      <c r="J29" s="79"/>
      <c r="K29" s="217">
        <f>K30+K31+K32+K33</f>
        <v>0</v>
      </c>
      <c r="L29" s="217">
        <f>L30+L31+L32+L33</f>
        <v>0</v>
      </c>
      <c r="M29" s="169">
        <f>K29+L29</f>
        <v>0</v>
      </c>
      <c r="N29" s="159"/>
      <c r="O29" s="81"/>
      <c r="P29" s="81"/>
      <c r="Q29" s="217">
        <f>Q30+Q31+Q32+Q33</f>
        <v>0</v>
      </c>
      <c r="R29" s="217">
        <f>R30+R31+R32+R33</f>
        <v>0</v>
      </c>
      <c r="S29" s="169">
        <f>Q29+R29</f>
        <v>0</v>
      </c>
      <c r="T29" s="159"/>
      <c r="U29" s="80"/>
      <c r="V29" s="80"/>
      <c r="W29" s="217">
        <f>W30+W31+W32+W33</f>
        <v>0</v>
      </c>
      <c r="X29" s="217">
        <f>X30+X31+X32+X33</f>
        <v>0</v>
      </c>
      <c r="Y29" s="169">
        <f>W29+X29</f>
        <v>0</v>
      </c>
      <c r="Z29" s="159"/>
      <c r="AA29" s="80"/>
      <c r="AB29" s="80"/>
      <c r="AC29" s="217">
        <f>AC30+AC31+AC32+AC33</f>
        <v>0</v>
      </c>
      <c r="AD29" s="217">
        <f>AD30+AD31+AD32+AD33</f>
        <v>0</v>
      </c>
      <c r="AE29" s="169">
        <f>AC29+AD29</f>
        <v>0</v>
      </c>
      <c r="AF29" s="159"/>
      <c r="AG29" s="81"/>
      <c r="AH29" s="81"/>
      <c r="AI29" s="217">
        <f>AI30+AI31+AI32+AI33</f>
        <v>0</v>
      </c>
      <c r="AJ29" s="217">
        <f>AJ30+AJ31+AJ32+AJ33</f>
        <v>0</v>
      </c>
      <c r="AK29" s="169">
        <f>AI29+AJ29</f>
        <v>0</v>
      </c>
    </row>
    <row r="30" spans="1:41" ht="65.25" hidden="1" customHeight="1" thickTop="1" x14ac:dyDescent="0.2">
      <c r="A30" s="74" t="s">
        <v>57</v>
      </c>
      <c r="B30" s="91"/>
      <c r="C30" s="91"/>
      <c r="D30" s="26"/>
      <c r="E30" s="50">
        <f>K30+Q30+AC30+AI30</f>
        <v>0</v>
      </c>
      <c r="F30" s="90"/>
      <c r="G30" s="172">
        <f>E30+F30</f>
        <v>0</v>
      </c>
      <c r="H30" s="88"/>
      <c r="I30" s="34"/>
      <c r="J30" s="34"/>
      <c r="K30" s="34"/>
      <c r="L30" s="90"/>
      <c r="M30" s="172">
        <f t="shared" ref="M30:M33" si="18">K30+L30</f>
        <v>0</v>
      </c>
      <c r="N30" s="88"/>
      <c r="O30" s="73"/>
      <c r="P30" s="73"/>
      <c r="Q30" s="63"/>
      <c r="R30" s="47"/>
      <c r="S30" s="172">
        <f>Q30+R30</f>
        <v>0</v>
      </c>
      <c r="T30" s="88"/>
      <c r="U30" s="72"/>
      <c r="V30" s="72"/>
      <c r="W30" s="90">
        <f t="shared" ref="W30:Y33" si="19">K30+Q30</f>
        <v>0</v>
      </c>
      <c r="X30" s="90">
        <f t="shared" si="19"/>
        <v>0</v>
      </c>
      <c r="Y30" s="90">
        <f t="shared" si="19"/>
        <v>0</v>
      </c>
      <c r="Z30" s="88"/>
      <c r="AA30" s="72"/>
      <c r="AB30" s="72"/>
      <c r="AC30" s="62"/>
      <c r="AD30" s="64"/>
      <c r="AE30" s="172">
        <f t="shared" ref="AE30:AE33" si="20">AC30+AD30</f>
        <v>0</v>
      </c>
      <c r="AF30" s="88"/>
      <c r="AG30" s="73"/>
      <c r="AH30" s="73"/>
      <c r="AI30" s="63"/>
      <c r="AJ30" s="47"/>
      <c r="AK30" s="172">
        <f t="shared" ref="AK30:AK33" si="21">AI30+AJ30</f>
        <v>0</v>
      </c>
    </row>
    <row r="31" spans="1:41" ht="65.25" hidden="1" customHeight="1" x14ac:dyDescent="0.2">
      <c r="A31" s="75" t="s">
        <v>58</v>
      </c>
      <c r="B31" s="91"/>
      <c r="C31" s="91"/>
      <c r="D31" s="26"/>
      <c r="E31" s="50">
        <f>K31+Q31+AC31+AI31</f>
        <v>0</v>
      </c>
      <c r="F31" s="90"/>
      <c r="G31" s="172">
        <f t="shared" ref="G31:G33" si="22">E31+F31</f>
        <v>0</v>
      </c>
      <c r="H31" s="88"/>
      <c r="I31" s="34"/>
      <c r="J31" s="34"/>
      <c r="K31" s="34"/>
      <c r="L31" s="90"/>
      <c r="M31" s="172">
        <f t="shared" si="18"/>
        <v>0</v>
      </c>
      <c r="N31" s="88"/>
      <c r="O31" s="73"/>
      <c r="P31" s="73"/>
      <c r="Q31" s="63"/>
      <c r="R31" s="47"/>
      <c r="S31" s="172">
        <f t="shared" ref="S31:S33" si="23">Q31+R31</f>
        <v>0</v>
      </c>
      <c r="T31" s="88"/>
      <c r="U31" s="72"/>
      <c r="V31" s="72"/>
      <c r="W31" s="90">
        <f t="shared" si="19"/>
        <v>0</v>
      </c>
      <c r="X31" s="90">
        <f t="shared" si="19"/>
        <v>0</v>
      </c>
      <c r="Y31" s="90">
        <f t="shared" si="19"/>
        <v>0</v>
      </c>
      <c r="Z31" s="88"/>
      <c r="AA31" s="72"/>
      <c r="AB31" s="72"/>
      <c r="AC31" s="62"/>
      <c r="AD31" s="64"/>
      <c r="AE31" s="172">
        <f t="shared" si="20"/>
        <v>0</v>
      </c>
      <c r="AF31" s="88"/>
      <c r="AG31" s="73"/>
      <c r="AH31" s="73"/>
      <c r="AI31" s="63"/>
      <c r="AJ31" s="47"/>
      <c r="AK31" s="172">
        <f t="shared" si="21"/>
        <v>0</v>
      </c>
    </row>
    <row r="32" spans="1:41" ht="65.25" hidden="1" customHeight="1" x14ac:dyDescent="0.2">
      <c r="A32" s="75" t="s">
        <v>59</v>
      </c>
      <c r="B32" s="91"/>
      <c r="C32" s="91"/>
      <c r="D32" s="26"/>
      <c r="E32" s="50">
        <f>K32+Q32+AC32+AI32</f>
        <v>0</v>
      </c>
      <c r="F32" s="90"/>
      <c r="G32" s="172">
        <f t="shared" si="22"/>
        <v>0</v>
      </c>
      <c r="H32" s="88"/>
      <c r="I32" s="34"/>
      <c r="J32" s="34"/>
      <c r="K32" s="34"/>
      <c r="L32" s="90"/>
      <c r="M32" s="172">
        <f t="shared" si="18"/>
        <v>0</v>
      </c>
      <c r="N32" s="88"/>
      <c r="O32" s="73"/>
      <c r="P32" s="73"/>
      <c r="Q32" s="63"/>
      <c r="R32" s="47"/>
      <c r="S32" s="172">
        <f t="shared" si="23"/>
        <v>0</v>
      </c>
      <c r="T32" s="88"/>
      <c r="U32" s="72"/>
      <c r="V32" s="72"/>
      <c r="W32" s="90">
        <f t="shared" si="19"/>
        <v>0</v>
      </c>
      <c r="X32" s="90">
        <f t="shared" si="19"/>
        <v>0</v>
      </c>
      <c r="Y32" s="90">
        <f t="shared" si="19"/>
        <v>0</v>
      </c>
      <c r="Z32" s="88"/>
      <c r="AA32" s="72"/>
      <c r="AB32" s="72"/>
      <c r="AC32" s="62"/>
      <c r="AD32" s="64"/>
      <c r="AE32" s="172">
        <f t="shared" si="20"/>
        <v>0</v>
      </c>
      <c r="AF32" s="88"/>
      <c r="AG32" s="73"/>
      <c r="AH32" s="73"/>
      <c r="AI32" s="63"/>
      <c r="AJ32" s="47"/>
      <c r="AK32" s="172">
        <f t="shared" si="21"/>
        <v>0</v>
      </c>
    </row>
    <row r="33" spans="1:37" ht="65.25" hidden="1" customHeight="1" x14ac:dyDescent="0.2">
      <c r="A33" s="75" t="s">
        <v>60</v>
      </c>
      <c r="B33" s="91"/>
      <c r="C33" s="91"/>
      <c r="D33" s="26"/>
      <c r="E33" s="50">
        <f>K33+Q33+AC33+AI33</f>
        <v>0</v>
      </c>
      <c r="F33" s="90"/>
      <c r="G33" s="172">
        <f t="shared" si="22"/>
        <v>0</v>
      </c>
      <c r="H33" s="88"/>
      <c r="I33" s="34"/>
      <c r="J33" s="34"/>
      <c r="K33" s="34"/>
      <c r="L33" s="90"/>
      <c r="M33" s="172">
        <f t="shared" si="18"/>
        <v>0</v>
      </c>
      <c r="N33" s="88"/>
      <c r="O33" s="73"/>
      <c r="P33" s="73"/>
      <c r="Q33" s="63"/>
      <c r="R33" s="98"/>
      <c r="S33" s="172">
        <f t="shared" si="23"/>
        <v>0</v>
      </c>
      <c r="T33" s="88"/>
      <c r="U33" s="72"/>
      <c r="V33" s="72"/>
      <c r="W33" s="90">
        <f t="shared" si="19"/>
        <v>0</v>
      </c>
      <c r="X33" s="90">
        <f t="shared" si="19"/>
        <v>0</v>
      </c>
      <c r="Y33" s="90">
        <f t="shared" si="19"/>
        <v>0</v>
      </c>
      <c r="Z33" s="88"/>
      <c r="AA33" s="72"/>
      <c r="AB33" s="72"/>
      <c r="AC33" s="62"/>
      <c r="AD33" s="64"/>
      <c r="AE33" s="172">
        <f t="shared" si="20"/>
        <v>0</v>
      </c>
      <c r="AF33" s="88"/>
      <c r="AG33" s="73"/>
      <c r="AH33" s="73"/>
      <c r="AI33" s="63"/>
      <c r="AJ33" s="47"/>
      <c r="AK33" s="172">
        <f t="shared" si="21"/>
        <v>0</v>
      </c>
    </row>
    <row r="34" spans="1:37" s="82" customFormat="1" ht="63" customHeight="1" x14ac:dyDescent="0.2">
      <c r="A34" s="126" t="s">
        <v>92</v>
      </c>
      <c r="B34" s="148"/>
      <c r="C34" s="149"/>
      <c r="D34" s="94"/>
      <c r="E34" s="94">
        <f>E35+E43+E46</f>
        <v>272400</v>
      </c>
      <c r="F34" s="94">
        <f>F35+F43+F46</f>
        <v>116000</v>
      </c>
      <c r="G34" s="168">
        <f>E34+F34</f>
        <v>388400</v>
      </c>
      <c r="H34" s="160"/>
      <c r="I34" s="94"/>
      <c r="J34" s="94"/>
      <c r="K34" s="94">
        <f>K35+K43+K46</f>
        <v>0</v>
      </c>
      <c r="L34" s="111"/>
      <c r="M34" s="168">
        <f>K34+L34</f>
        <v>0</v>
      </c>
      <c r="N34" s="160"/>
      <c r="O34" s="95"/>
      <c r="P34" s="95"/>
      <c r="Q34" s="94">
        <f>Q35+Q43+Q46</f>
        <v>136700</v>
      </c>
      <c r="R34" s="94">
        <f>R35+R43+R46</f>
        <v>31818</v>
      </c>
      <c r="S34" s="168">
        <f>Q34+R34</f>
        <v>168518</v>
      </c>
      <c r="T34" s="160"/>
      <c r="U34" s="95"/>
      <c r="V34" s="95"/>
      <c r="W34" s="94">
        <f>W35+W43+W46</f>
        <v>136700</v>
      </c>
      <c r="X34" s="94">
        <f>X35+X43+X46</f>
        <v>31818</v>
      </c>
      <c r="Y34" s="168">
        <f>W34+X34</f>
        <v>168518</v>
      </c>
      <c r="Z34" s="160"/>
      <c r="AA34" s="95"/>
      <c r="AB34" s="95"/>
      <c r="AC34" s="94">
        <f>AC35+AC43+AC46</f>
        <v>104200</v>
      </c>
      <c r="AD34" s="94">
        <f>AD35+AD43+AD46</f>
        <v>47818</v>
      </c>
      <c r="AE34" s="168">
        <f>AC34+AD34</f>
        <v>152018</v>
      </c>
      <c r="AF34" s="160"/>
      <c r="AG34" s="95"/>
      <c r="AH34" s="95"/>
      <c r="AI34" s="94">
        <f>AI35+AI43+AI46</f>
        <v>31500</v>
      </c>
      <c r="AJ34" s="100">
        <f>AJ35+AJ43+AJ46</f>
        <v>0</v>
      </c>
      <c r="AK34" s="168">
        <f>AI34+AJ34</f>
        <v>31500</v>
      </c>
    </row>
    <row r="35" spans="1:37" s="82" customFormat="1" ht="75.75" customHeight="1" x14ac:dyDescent="0.2">
      <c r="A35" s="124" t="s">
        <v>78</v>
      </c>
      <c r="B35" s="139"/>
      <c r="C35" s="150"/>
      <c r="D35" s="79"/>
      <c r="E35" s="79">
        <f>SUM(E36:E42)</f>
        <v>152400</v>
      </c>
      <c r="F35" s="79">
        <f>SUM(F36:F42)</f>
        <v>116000</v>
      </c>
      <c r="G35" s="169">
        <f t="shared" ref="G35:G42" si="24">F35+E35</f>
        <v>268400</v>
      </c>
      <c r="H35" s="161"/>
      <c r="I35" s="79"/>
      <c r="J35" s="79"/>
      <c r="K35" s="79">
        <f>SUM(K36:K42)</f>
        <v>0</v>
      </c>
      <c r="L35" s="79"/>
      <c r="M35" s="169">
        <f t="shared" ref="M35:M42" si="25">L35+K35</f>
        <v>0</v>
      </c>
      <c r="N35" s="161"/>
      <c r="O35" s="80"/>
      <c r="P35" s="80"/>
      <c r="Q35" s="79">
        <f>SUM(Q36:Q42)</f>
        <v>81700</v>
      </c>
      <c r="R35" s="79">
        <f>SUM(R36:R42)</f>
        <v>31818</v>
      </c>
      <c r="S35" s="169">
        <f t="shared" ref="S35:S42" si="26">R35+Q35</f>
        <v>113518</v>
      </c>
      <c r="T35" s="161"/>
      <c r="U35" s="80"/>
      <c r="V35" s="80"/>
      <c r="W35" s="79">
        <f>SUM(W36:W42)</f>
        <v>81700</v>
      </c>
      <c r="X35" s="79">
        <f>SUM(X36:X42)</f>
        <v>31818</v>
      </c>
      <c r="Y35" s="169">
        <f t="shared" ref="Y35:Y42" si="27">X35+W35</f>
        <v>113518</v>
      </c>
      <c r="Z35" s="161"/>
      <c r="AA35" s="80"/>
      <c r="AB35" s="80"/>
      <c r="AC35" s="79">
        <f>SUM(AC36:AC42)</f>
        <v>54200</v>
      </c>
      <c r="AD35" s="79">
        <f>SUM(AD36:AD42)</f>
        <v>47818</v>
      </c>
      <c r="AE35" s="169">
        <f t="shared" ref="AE35:AE42" si="28">AD35+AC35</f>
        <v>102018</v>
      </c>
      <c r="AF35" s="161"/>
      <c r="AG35" s="80"/>
      <c r="AH35" s="80"/>
      <c r="AI35" s="79">
        <f>SUM(AI36:AI42)</f>
        <v>16500</v>
      </c>
      <c r="AJ35" s="93">
        <f>SUM(AJ36:AJ42)</f>
        <v>0</v>
      </c>
      <c r="AK35" s="169">
        <f t="shared" ref="AK35:AK42" si="29">AJ35+AI35</f>
        <v>16500</v>
      </c>
    </row>
    <row r="36" spans="1:37" ht="41.25" hidden="1" customHeight="1" x14ac:dyDescent="0.2">
      <c r="A36" s="127" t="s">
        <v>61</v>
      </c>
      <c r="B36" s="142"/>
      <c r="C36" s="151"/>
      <c r="D36" s="90"/>
      <c r="E36" s="90">
        <f t="shared" ref="E36:E42" si="30">K36+Q36+AC36+AI36</f>
        <v>31000</v>
      </c>
      <c r="F36" s="90"/>
      <c r="G36" s="167">
        <f t="shared" si="24"/>
        <v>31000</v>
      </c>
      <c r="H36" s="105"/>
      <c r="I36" s="90"/>
      <c r="J36" s="90"/>
      <c r="K36" s="90"/>
      <c r="L36" s="104"/>
      <c r="M36" s="167">
        <f t="shared" si="25"/>
        <v>0</v>
      </c>
      <c r="N36" s="105"/>
      <c r="O36" s="87"/>
      <c r="P36" s="87"/>
      <c r="Q36" s="64">
        <v>31000</v>
      </c>
      <c r="R36" s="47"/>
      <c r="S36" s="167">
        <f t="shared" si="26"/>
        <v>31000</v>
      </c>
      <c r="T36" s="105"/>
      <c r="U36" s="87"/>
      <c r="V36" s="87"/>
      <c r="W36" s="90">
        <f t="shared" ref="W36:Y42" si="31">K36+Q36</f>
        <v>31000</v>
      </c>
      <c r="X36" s="90">
        <f t="shared" si="31"/>
        <v>0</v>
      </c>
      <c r="Y36" s="90">
        <f t="shared" si="31"/>
        <v>31000</v>
      </c>
      <c r="Z36" s="105"/>
      <c r="AA36" s="87"/>
      <c r="AB36" s="87"/>
      <c r="AC36" s="64"/>
      <c r="AD36" s="64"/>
      <c r="AE36" s="167">
        <f t="shared" si="28"/>
        <v>0</v>
      </c>
      <c r="AF36" s="105"/>
      <c r="AG36" s="87"/>
      <c r="AH36" s="87"/>
      <c r="AI36" s="64"/>
      <c r="AJ36" s="47"/>
      <c r="AK36" s="167">
        <f t="shared" si="29"/>
        <v>0</v>
      </c>
    </row>
    <row r="37" spans="1:37" ht="27.75" hidden="1" customHeight="1" x14ac:dyDescent="0.2">
      <c r="A37" s="230" t="s">
        <v>62</v>
      </c>
      <c r="B37" s="142"/>
      <c r="C37" s="151"/>
      <c r="D37" s="90"/>
      <c r="E37" s="90">
        <f t="shared" si="30"/>
        <v>58600</v>
      </c>
      <c r="F37" s="90"/>
      <c r="G37" s="167">
        <f t="shared" si="24"/>
        <v>58600</v>
      </c>
      <c r="H37" s="231"/>
      <c r="I37" s="90"/>
      <c r="J37" s="90"/>
      <c r="K37" s="90"/>
      <c r="L37" s="104"/>
      <c r="M37" s="167">
        <f t="shared" si="25"/>
        <v>0</v>
      </c>
      <c r="N37" s="231"/>
      <c r="O37" s="90"/>
      <c r="P37" s="90"/>
      <c r="Q37" s="64">
        <v>30600</v>
      </c>
      <c r="R37" s="64"/>
      <c r="S37" s="167">
        <f t="shared" si="26"/>
        <v>30600</v>
      </c>
      <c r="T37" s="231"/>
      <c r="U37" s="90"/>
      <c r="V37" s="90"/>
      <c r="W37" s="90">
        <f t="shared" si="31"/>
        <v>30600</v>
      </c>
      <c r="X37" s="90">
        <f t="shared" si="31"/>
        <v>0</v>
      </c>
      <c r="Y37" s="90">
        <f t="shared" si="31"/>
        <v>30600</v>
      </c>
      <c r="Z37" s="231"/>
      <c r="AA37" s="90"/>
      <c r="AB37" s="90"/>
      <c r="AC37" s="64">
        <v>18000</v>
      </c>
      <c r="AD37" s="64"/>
      <c r="AE37" s="167">
        <f t="shared" si="28"/>
        <v>18000</v>
      </c>
      <c r="AF37" s="231"/>
      <c r="AG37" s="90"/>
      <c r="AH37" s="90"/>
      <c r="AI37" s="64">
        <v>10000</v>
      </c>
      <c r="AJ37" s="64"/>
      <c r="AK37" s="167">
        <f t="shared" si="29"/>
        <v>10000</v>
      </c>
    </row>
    <row r="38" spans="1:37" ht="48" hidden="1" customHeight="1" x14ac:dyDescent="0.2">
      <c r="A38" s="232" t="s">
        <v>48</v>
      </c>
      <c r="B38" s="142"/>
      <c r="C38" s="151"/>
      <c r="D38" s="90"/>
      <c r="E38" s="90">
        <f t="shared" si="30"/>
        <v>0</v>
      </c>
      <c r="F38" s="90">
        <v>26818</v>
      </c>
      <c r="G38" s="167">
        <f t="shared" si="24"/>
        <v>26818</v>
      </c>
      <c r="H38" s="231"/>
      <c r="I38" s="90"/>
      <c r="J38" s="90"/>
      <c r="K38" s="90"/>
      <c r="L38" s="104"/>
      <c r="M38" s="167">
        <f t="shared" si="25"/>
        <v>0</v>
      </c>
      <c r="N38" s="231"/>
      <c r="O38" s="90"/>
      <c r="P38" s="90"/>
      <c r="Q38" s="64"/>
      <c r="R38" s="64"/>
      <c r="S38" s="167">
        <f t="shared" si="26"/>
        <v>0</v>
      </c>
      <c r="T38" s="105"/>
      <c r="U38" s="87"/>
      <c r="V38" s="87"/>
      <c r="W38" s="90">
        <f t="shared" si="31"/>
        <v>0</v>
      </c>
      <c r="X38" s="90">
        <f t="shared" si="31"/>
        <v>0</v>
      </c>
      <c r="Y38" s="90">
        <f t="shared" si="31"/>
        <v>0</v>
      </c>
      <c r="Z38" s="105"/>
      <c r="AA38" s="87"/>
      <c r="AB38" s="87"/>
      <c r="AC38" s="64"/>
      <c r="AD38" s="47">
        <v>26818</v>
      </c>
      <c r="AE38" s="167">
        <f t="shared" si="28"/>
        <v>26818</v>
      </c>
      <c r="AF38" s="105"/>
      <c r="AG38" s="87"/>
      <c r="AH38" s="87"/>
      <c r="AI38" s="64"/>
      <c r="AJ38" s="47"/>
      <c r="AK38" s="167">
        <f t="shared" si="29"/>
        <v>0</v>
      </c>
    </row>
    <row r="39" spans="1:37" ht="72.75" hidden="1" customHeight="1" x14ac:dyDescent="0.2">
      <c r="A39" s="234" t="s">
        <v>95</v>
      </c>
      <c r="B39" s="140"/>
      <c r="C39" s="140"/>
      <c r="D39" s="141"/>
      <c r="E39" s="90">
        <f>K39+Q39+AC39+AI39</f>
        <v>0</v>
      </c>
      <c r="F39" s="90">
        <v>89182</v>
      </c>
      <c r="G39" s="170">
        <f>F39+E39</f>
        <v>89182</v>
      </c>
      <c r="H39" s="105"/>
      <c r="I39" s="90"/>
      <c r="J39" s="90"/>
      <c r="K39" s="90"/>
      <c r="L39" s="90"/>
      <c r="M39" s="170">
        <f>L39+K39</f>
        <v>0</v>
      </c>
      <c r="N39" s="105"/>
      <c r="O39" s="90"/>
      <c r="P39" s="90"/>
      <c r="Q39" s="47"/>
      <c r="R39" s="47">
        <v>31818</v>
      </c>
      <c r="S39" s="170">
        <f>R39+Q39</f>
        <v>31818</v>
      </c>
      <c r="T39" s="105"/>
      <c r="U39" s="90"/>
      <c r="V39" s="90"/>
      <c r="W39" s="90">
        <f t="shared" si="31"/>
        <v>0</v>
      </c>
      <c r="X39" s="90">
        <f t="shared" si="31"/>
        <v>31818</v>
      </c>
      <c r="Y39" s="90">
        <f t="shared" si="31"/>
        <v>31818</v>
      </c>
      <c r="Z39" s="105"/>
      <c r="AA39" s="90"/>
      <c r="AB39" s="90"/>
      <c r="AC39" s="47"/>
      <c r="AD39" s="47">
        <v>21000</v>
      </c>
      <c r="AE39" s="170">
        <f>AD39+AC39</f>
        <v>21000</v>
      </c>
      <c r="AF39" s="105"/>
      <c r="AG39" s="90"/>
      <c r="AH39" s="90"/>
      <c r="AI39" s="47"/>
      <c r="AJ39" s="65"/>
      <c r="AK39" s="170">
        <f>AJ39+AI39</f>
        <v>0</v>
      </c>
    </row>
    <row r="40" spans="1:37" ht="45.75" hidden="1" customHeight="1" x14ac:dyDescent="0.2">
      <c r="A40" s="127" t="s">
        <v>96</v>
      </c>
      <c r="B40" s="142"/>
      <c r="C40" s="151"/>
      <c r="D40" s="90"/>
      <c r="E40" s="90">
        <f t="shared" si="30"/>
        <v>48000</v>
      </c>
      <c r="F40" s="90"/>
      <c r="G40" s="167">
        <f t="shared" si="24"/>
        <v>48000</v>
      </c>
      <c r="H40" s="105"/>
      <c r="I40" s="90"/>
      <c r="J40" s="90"/>
      <c r="K40" s="90"/>
      <c r="L40" s="104"/>
      <c r="M40" s="167">
        <f t="shared" si="25"/>
        <v>0</v>
      </c>
      <c r="N40" s="105"/>
      <c r="O40" s="87"/>
      <c r="P40" s="87"/>
      <c r="Q40" s="64">
        <v>18000</v>
      </c>
      <c r="R40" s="47"/>
      <c r="S40" s="167">
        <f t="shared" si="26"/>
        <v>18000</v>
      </c>
      <c r="T40" s="105"/>
      <c r="U40" s="87"/>
      <c r="V40" s="87"/>
      <c r="W40" s="90">
        <f t="shared" si="31"/>
        <v>18000</v>
      </c>
      <c r="X40" s="90">
        <f t="shared" si="31"/>
        <v>0</v>
      </c>
      <c r="Y40" s="90">
        <f t="shared" si="31"/>
        <v>18000</v>
      </c>
      <c r="Z40" s="105"/>
      <c r="AA40" s="87"/>
      <c r="AB40" s="87"/>
      <c r="AC40" s="64">
        <v>30000</v>
      </c>
      <c r="AD40" s="64"/>
      <c r="AE40" s="167">
        <f t="shared" si="28"/>
        <v>30000</v>
      </c>
      <c r="AF40" s="105"/>
      <c r="AG40" s="87"/>
      <c r="AH40" s="87"/>
      <c r="AI40" s="64"/>
      <c r="AJ40" s="47"/>
      <c r="AK40" s="167">
        <f t="shared" si="29"/>
        <v>0</v>
      </c>
    </row>
    <row r="41" spans="1:37" ht="33" hidden="1" customHeight="1" x14ac:dyDescent="0.2">
      <c r="A41" s="127" t="s">
        <v>97</v>
      </c>
      <c r="B41" s="142"/>
      <c r="C41" s="151"/>
      <c r="D41" s="90"/>
      <c r="E41" s="90">
        <f t="shared" si="30"/>
        <v>8300</v>
      </c>
      <c r="F41" s="90"/>
      <c r="G41" s="167">
        <f t="shared" si="24"/>
        <v>8300</v>
      </c>
      <c r="H41" s="105"/>
      <c r="I41" s="90"/>
      <c r="J41" s="90"/>
      <c r="K41" s="90"/>
      <c r="L41" s="104"/>
      <c r="M41" s="167">
        <f t="shared" si="25"/>
        <v>0</v>
      </c>
      <c r="N41" s="105"/>
      <c r="O41" s="109"/>
      <c r="P41" s="109"/>
      <c r="Q41" s="64">
        <v>2100</v>
      </c>
      <c r="R41" s="47"/>
      <c r="S41" s="167">
        <f t="shared" si="26"/>
        <v>2100</v>
      </c>
      <c r="T41" s="105"/>
      <c r="U41" s="109"/>
      <c r="V41" s="109"/>
      <c r="W41" s="90">
        <f t="shared" si="31"/>
        <v>2100</v>
      </c>
      <c r="X41" s="90">
        <f t="shared" si="31"/>
        <v>0</v>
      </c>
      <c r="Y41" s="90">
        <f t="shared" si="31"/>
        <v>2100</v>
      </c>
      <c r="Z41" s="105"/>
      <c r="AA41" s="109"/>
      <c r="AB41" s="109"/>
      <c r="AC41" s="64">
        <v>2200</v>
      </c>
      <c r="AD41" s="64"/>
      <c r="AE41" s="167">
        <f t="shared" si="28"/>
        <v>2200</v>
      </c>
      <c r="AF41" s="105"/>
      <c r="AG41" s="109"/>
      <c r="AH41" s="109"/>
      <c r="AI41" s="64">
        <v>4000</v>
      </c>
      <c r="AJ41" s="47"/>
      <c r="AK41" s="167">
        <f t="shared" si="29"/>
        <v>4000</v>
      </c>
    </row>
    <row r="42" spans="1:37" ht="33" hidden="1" customHeight="1" x14ac:dyDescent="0.2">
      <c r="A42" s="127" t="s">
        <v>98</v>
      </c>
      <c r="B42" s="142"/>
      <c r="C42" s="151"/>
      <c r="D42" s="90"/>
      <c r="E42" s="90">
        <f t="shared" si="30"/>
        <v>6500</v>
      </c>
      <c r="F42" s="90"/>
      <c r="G42" s="167">
        <f t="shared" si="24"/>
        <v>6500</v>
      </c>
      <c r="H42" s="105"/>
      <c r="I42" s="90"/>
      <c r="J42" s="90"/>
      <c r="K42" s="90"/>
      <c r="L42" s="104"/>
      <c r="M42" s="167">
        <f t="shared" si="25"/>
        <v>0</v>
      </c>
      <c r="N42" s="105"/>
      <c r="O42" s="87"/>
      <c r="P42" s="87"/>
      <c r="Q42" s="110"/>
      <c r="R42" s="47"/>
      <c r="S42" s="167">
        <f t="shared" si="26"/>
        <v>0</v>
      </c>
      <c r="T42" s="105"/>
      <c r="U42" s="87"/>
      <c r="V42" s="87"/>
      <c r="W42" s="90">
        <f t="shared" si="31"/>
        <v>0</v>
      </c>
      <c r="X42" s="90">
        <f t="shared" si="31"/>
        <v>0</v>
      </c>
      <c r="Y42" s="90">
        <f t="shared" si="31"/>
        <v>0</v>
      </c>
      <c r="Z42" s="105"/>
      <c r="AA42" s="87"/>
      <c r="AB42" s="87"/>
      <c r="AC42" s="110">
        <v>4000</v>
      </c>
      <c r="AD42" s="110"/>
      <c r="AE42" s="167">
        <f t="shared" si="28"/>
        <v>4000</v>
      </c>
      <c r="AF42" s="105"/>
      <c r="AG42" s="87"/>
      <c r="AH42" s="87"/>
      <c r="AI42" s="110">
        <v>2500</v>
      </c>
      <c r="AJ42" s="47"/>
      <c r="AK42" s="167">
        <f t="shared" si="29"/>
        <v>2500</v>
      </c>
    </row>
    <row r="43" spans="1:37" ht="44.25" customHeight="1" x14ac:dyDescent="0.2">
      <c r="A43" s="99" t="s">
        <v>79</v>
      </c>
      <c r="B43" s="139"/>
      <c r="C43" s="150"/>
      <c r="D43" s="79"/>
      <c r="E43" s="79">
        <f>SUM(E44:E45)</f>
        <v>120000</v>
      </c>
      <c r="F43" s="79">
        <f>SUM(F44:F45)</f>
        <v>0</v>
      </c>
      <c r="G43" s="169">
        <f>E43+F43</f>
        <v>120000</v>
      </c>
      <c r="H43" s="161"/>
      <c r="I43" s="79"/>
      <c r="J43" s="79"/>
      <c r="K43" s="79">
        <f>SUM(K44:K45)</f>
        <v>0</v>
      </c>
      <c r="L43" s="79"/>
      <c r="M43" s="169">
        <f>K43+L43</f>
        <v>0</v>
      </c>
      <c r="N43" s="161"/>
      <c r="O43" s="80"/>
      <c r="P43" s="80"/>
      <c r="Q43" s="79">
        <f>SUM(Q44:Q45)</f>
        <v>55000</v>
      </c>
      <c r="R43" s="93"/>
      <c r="S43" s="169">
        <f>Q43+R43</f>
        <v>55000</v>
      </c>
      <c r="T43" s="161"/>
      <c r="U43" s="80"/>
      <c r="V43" s="80"/>
      <c r="W43" s="79">
        <f>SUM(W44:W45)</f>
        <v>55000</v>
      </c>
      <c r="X43" s="78"/>
      <c r="Y43" s="169">
        <f>W43+X43</f>
        <v>55000</v>
      </c>
      <c r="Z43" s="161"/>
      <c r="AA43" s="80"/>
      <c r="AB43" s="80"/>
      <c r="AC43" s="79">
        <f>SUM(AC44:AC45)</f>
        <v>50000</v>
      </c>
      <c r="AD43" s="78"/>
      <c r="AE43" s="169">
        <f>AC43+AD43</f>
        <v>50000</v>
      </c>
      <c r="AF43" s="161"/>
      <c r="AG43" s="80"/>
      <c r="AH43" s="80"/>
      <c r="AI43" s="79">
        <f>SUM(AI44:AI45)</f>
        <v>15000</v>
      </c>
      <c r="AJ43" s="93"/>
      <c r="AK43" s="169">
        <f>AI43+AJ43</f>
        <v>15000</v>
      </c>
    </row>
    <row r="44" spans="1:37" ht="44.25" hidden="1" customHeight="1" x14ac:dyDescent="0.2">
      <c r="A44" s="125" t="s">
        <v>63</v>
      </c>
      <c r="B44" s="142"/>
      <c r="C44" s="151"/>
      <c r="D44" s="90"/>
      <c r="E44" s="90">
        <f>K44+Q44+AC44+AI44</f>
        <v>40000</v>
      </c>
      <c r="F44" s="90"/>
      <c r="G44" s="167">
        <f>F44+E44</f>
        <v>40000</v>
      </c>
      <c r="H44" s="105"/>
      <c r="I44" s="90"/>
      <c r="J44" s="90"/>
      <c r="K44" s="90"/>
      <c r="L44" s="90"/>
      <c r="M44" s="167">
        <f>L44+K44</f>
        <v>0</v>
      </c>
      <c r="N44" s="105"/>
      <c r="O44" s="87"/>
      <c r="P44" s="87"/>
      <c r="Q44" s="64">
        <v>20000</v>
      </c>
      <c r="R44" s="47"/>
      <c r="S44" s="167">
        <f>R44+Q44</f>
        <v>20000</v>
      </c>
      <c r="T44" s="105"/>
      <c r="U44" s="87"/>
      <c r="V44" s="87"/>
      <c r="W44" s="90">
        <f t="shared" ref="W44:Y45" si="32">K44+Q44</f>
        <v>20000</v>
      </c>
      <c r="X44" s="90">
        <f t="shared" si="32"/>
        <v>0</v>
      </c>
      <c r="Y44" s="90">
        <f t="shared" si="32"/>
        <v>20000</v>
      </c>
      <c r="Z44" s="105"/>
      <c r="AA44" s="87"/>
      <c r="AB44" s="87"/>
      <c r="AC44" s="64">
        <v>20000</v>
      </c>
      <c r="AD44" s="64"/>
      <c r="AE44" s="167">
        <f>AD44+AC44</f>
        <v>20000</v>
      </c>
      <c r="AF44" s="105"/>
      <c r="AG44" s="87"/>
      <c r="AH44" s="87"/>
      <c r="AI44" s="64"/>
      <c r="AJ44" s="47"/>
      <c r="AK44" s="167">
        <f>AJ44+AI44</f>
        <v>0</v>
      </c>
    </row>
    <row r="45" spans="1:37" ht="44.25" hidden="1" customHeight="1" x14ac:dyDescent="0.2">
      <c r="A45" s="125" t="s">
        <v>49</v>
      </c>
      <c r="B45" s="142"/>
      <c r="C45" s="151"/>
      <c r="D45" s="90"/>
      <c r="E45" s="90">
        <f>K45+Q45+AC45+AI45</f>
        <v>80000</v>
      </c>
      <c r="F45" s="90"/>
      <c r="G45" s="167">
        <f>F45+E45</f>
        <v>80000</v>
      </c>
      <c r="H45" s="105"/>
      <c r="I45" s="90"/>
      <c r="J45" s="90"/>
      <c r="K45" s="90"/>
      <c r="L45" s="90"/>
      <c r="M45" s="167">
        <f>L45+K45</f>
        <v>0</v>
      </c>
      <c r="N45" s="105"/>
      <c r="O45" s="87"/>
      <c r="P45" s="87"/>
      <c r="Q45" s="64">
        <v>35000</v>
      </c>
      <c r="R45" s="47"/>
      <c r="S45" s="167">
        <f>R45+Q45</f>
        <v>35000</v>
      </c>
      <c r="T45" s="105"/>
      <c r="U45" s="87"/>
      <c r="V45" s="87"/>
      <c r="W45" s="90">
        <f t="shared" si="32"/>
        <v>35000</v>
      </c>
      <c r="X45" s="90">
        <f t="shared" si="32"/>
        <v>0</v>
      </c>
      <c r="Y45" s="90">
        <f t="shared" si="32"/>
        <v>35000</v>
      </c>
      <c r="Z45" s="105"/>
      <c r="AA45" s="87"/>
      <c r="AB45" s="87"/>
      <c r="AC45" s="64">
        <v>30000</v>
      </c>
      <c r="AD45" s="64"/>
      <c r="AE45" s="167">
        <f>AD45+AC45</f>
        <v>30000</v>
      </c>
      <c r="AF45" s="105"/>
      <c r="AG45" s="87"/>
      <c r="AH45" s="87"/>
      <c r="AI45" s="64">
        <v>15000</v>
      </c>
      <c r="AJ45" s="47"/>
      <c r="AK45" s="167">
        <f>AJ45+AI45</f>
        <v>15000</v>
      </c>
    </row>
    <row r="46" spans="1:37" s="82" customFormat="1" ht="59.25" customHeight="1" x14ac:dyDescent="0.2">
      <c r="A46" s="128" t="s">
        <v>64</v>
      </c>
      <c r="B46" s="147"/>
      <c r="C46" s="233"/>
      <c r="D46" s="77"/>
      <c r="E46" s="217">
        <f>SUM(E47:E50)</f>
        <v>0</v>
      </c>
      <c r="F46" s="217">
        <f>SUM(F47:F50)</f>
        <v>0</v>
      </c>
      <c r="G46" s="171">
        <f>F46+E46</f>
        <v>0</v>
      </c>
      <c r="H46" s="159"/>
      <c r="I46" s="79"/>
      <c r="J46" s="79"/>
      <c r="K46" s="79"/>
      <c r="L46" s="79"/>
      <c r="M46" s="171">
        <f>L46+K46</f>
        <v>0</v>
      </c>
      <c r="N46" s="159"/>
      <c r="O46" s="81"/>
      <c r="P46" s="81"/>
      <c r="Q46" s="97"/>
      <c r="R46" s="93"/>
      <c r="S46" s="171">
        <f>R46+Q46</f>
        <v>0</v>
      </c>
      <c r="T46" s="159"/>
      <c r="U46" s="80"/>
      <c r="V46" s="80"/>
      <c r="W46" s="78"/>
      <c r="X46" s="78"/>
      <c r="Y46" s="171">
        <f>X46+W46</f>
        <v>0</v>
      </c>
      <c r="Z46" s="159"/>
      <c r="AA46" s="80"/>
      <c r="AB46" s="80"/>
      <c r="AC46" s="78"/>
      <c r="AD46" s="78"/>
      <c r="AE46" s="171">
        <f>AD46+AC46</f>
        <v>0</v>
      </c>
      <c r="AF46" s="159"/>
      <c r="AG46" s="81"/>
      <c r="AH46" s="81"/>
      <c r="AI46" s="97"/>
      <c r="AJ46" s="93"/>
      <c r="AK46" s="171">
        <f>AJ46+AI46</f>
        <v>0</v>
      </c>
    </row>
    <row r="47" spans="1:37" ht="63" hidden="1" customHeight="1" x14ac:dyDescent="0.2">
      <c r="A47" s="129" t="s">
        <v>65</v>
      </c>
      <c r="B47" s="91"/>
      <c r="C47" s="92"/>
      <c r="D47" s="26"/>
      <c r="E47" s="50">
        <f>K47+Q47+AC47+AI47</f>
        <v>0</v>
      </c>
      <c r="F47" s="90"/>
      <c r="G47" s="164"/>
      <c r="H47" s="88"/>
      <c r="I47" s="34"/>
      <c r="J47" s="34"/>
      <c r="K47" s="34"/>
      <c r="L47" s="104"/>
      <c r="M47" s="164"/>
      <c r="N47" s="88"/>
      <c r="O47" s="73"/>
      <c r="P47" s="73"/>
      <c r="Q47" s="63"/>
      <c r="R47" s="35"/>
      <c r="S47" s="164"/>
      <c r="T47" s="88"/>
      <c r="U47" s="72"/>
      <c r="V47" s="72"/>
      <c r="W47" s="90">
        <f t="shared" ref="W47:Y50" si="33">K47+Q47</f>
        <v>0</v>
      </c>
      <c r="X47" s="90">
        <f t="shared" si="33"/>
        <v>0</v>
      </c>
      <c r="Y47" s="90">
        <f t="shared" si="33"/>
        <v>0</v>
      </c>
      <c r="Z47" s="88"/>
      <c r="AA47" s="72"/>
      <c r="AB47" s="72"/>
      <c r="AC47" s="62"/>
      <c r="AD47" s="64"/>
      <c r="AE47" s="164"/>
      <c r="AF47" s="88"/>
      <c r="AG47" s="73"/>
      <c r="AH47" s="73"/>
      <c r="AI47" s="63"/>
      <c r="AJ47" s="47"/>
      <c r="AK47" s="164"/>
    </row>
    <row r="48" spans="1:37" ht="69" hidden="1" customHeight="1" x14ac:dyDescent="0.2">
      <c r="A48" s="129" t="s">
        <v>66</v>
      </c>
      <c r="B48" s="91"/>
      <c r="C48" s="92"/>
      <c r="D48" s="26"/>
      <c r="E48" s="50">
        <f>K48+Q48+AC48+AI48</f>
        <v>0</v>
      </c>
      <c r="F48" s="34"/>
      <c r="G48" s="167">
        <f>F48+E48</f>
        <v>0</v>
      </c>
      <c r="H48" s="88"/>
      <c r="I48" s="34"/>
      <c r="J48" s="34"/>
      <c r="K48" s="34"/>
      <c r="L48" s="104"/>
      <c r="M48" s="167">
        <f>L48+K48</f>
        <v>0</v>
      </c>
      <c r="N48" s="88"/>
      <c r="O48" s="51"/>
      <c r="P48" s="51"/>
      <c r="Q48" s="52"/>
      <c r="R48" s="47"/>
      <c r="S48" s="167">
        <f>R48+Q48</f>
        <v>0</v>
      </c>
      <c r="T48" s="88"/>
      <c r="U48" s="36"/>
      <c r="V48" s="36"/>
      <c r="W48" s="90">
        <f t="shared" si="33"/>
        <v>0</v>
      </c>
      <c r="X48" s="90">
        <f t="shared" si="33"/>
        <v>0</v>
      </c>
      <c r="Y48" s="90">
        <f t="shared" si="33"/>
        <v>0</v>
      </c>
      <c r="Z48" s="88"/>
      <c r="AA48" s="36"/>
      <c r="AB48" s="36"/>
      <c r="AC48" s="37"/>
      <c r="AD48" s="37"/>
      <c r="AE48" s="167">
        <f>AD48+AC48</f>
        <v>0</v>
      </c>
      <c r="AF48" s="88"/>
      <c r="AG48" s="51"/>
      <c r="AH48" s="51"/>
      <c r="AI48" s="52"/>
      <c r="AJ48" s="35"/>
      <c r="AK48" s="167">
        <f>AJ48+AI48</f>
        <v>0</v>
      </c>
    </row>
    <row r="49" spans="1:38" ht="63" hidden="1" customHeight="1" x14ac:dyDescent="0.2">
      <c r="A49" s="129" t="s">
        <v>67</v>
      </c>
      <c r="B49" s="91"/>
      <c r="C49" s="92"/>
      <c r="D49" s="26"/>
      <c r="E49" s="50">
        <f>K49+Q49+AC49+AI49</f>
        <v>0</v>
      </c>
      <c r="F49" s="90"/>
      <c r="G49" s="167">
        <f>F49+E49</f>
        <v>0</v>
      </c>
      <c r="H49" s="88"/>
      <c r="I49" s="34"/>
      <c r="J49" s="34"/>
      <c r="K49" s="34"/>
      <c r="L49" s="104"/>
      <c r="M49" s="167">
        <f>L49+K49</f>
        <v>0</v>
      </c>
      <c r="N49" s="88"/>
      <c r="O49" s="73"/>
      <c r="P49" s="73"/>
      <c r="Q49" s="63"/>
      <c r="R49" s="35"/>
      <c r="S49" s="167">
        <f>R49+Q49</f>
        <v>0</v>
      </c>
      <c r="T49" s="88"/>
      <c r="U49" s="72"/>
      <c r="V49" s="72"/>
      <c r="W49" s="90">
        <f t="shared" si="33"/>
        <v>0</v>
      </c>
      <c r="X49" s="90">
        <f t="shared" si="33"/>
        <v>0</v>
      </c>
      <c r="Y49" s="90">
        <f t="shared" si="33"/>
        <v>0</v>
      </c>
      <c r="Z49" s="88"/>
      <c r="AA49" s="72"/>
      <c r="AB49" s="72"/>
      <c r="AC49" s="62"/>
      <c r="AD49" s="64"/>
      <c r="AE49" s="167">
        <f>AD49+AC49</f>
        <v>0</v>
      </c>
      <c r="AF49" s="88"/>
      <c r="AG49" s="73"/>
      <c r="AH49" s="73"/>
      <c r="AI49" s="63"/>
      <c r="AJ49" s="47"/>
      <c r="AK49" s="167">
        <f>AJ49+AI49</f>
        <v>0</v>
      </c>
    </row>
    <row r="50" spans="1:38" ht="63" hidden="1" customHeight="1" x14ac:dyDescent="0.2">
      <c r="A50" s="129" t="s">
        <v>68</v>
      </c>
      <c r="B50" s="91"/>
      <c r="C50" s="92"/>
      <c r="D50" s="26"/>
      <c r="E50" s="50">
        <f>K50+Q50+AC50+AI50</f>
        <v>0</v>
      </c>
      <c r="F50" s="34"/>
      <c r="G50" s="167">
        <f>F50+E50</f>
        <v>0</v>
      </c>
      <c r="H50" s="88"/>
      <c r="I50" s="34"/>
      <c r="J50" s="34"/>
      <c r="K50" s="34"/>
      <c r="L50" s="104"/>
      <c r="M50" s="167">
        <f>L50+K50</f>
        <v>0</v>
      </c>
      <c r="N50" s="88"/>
      <c r="O50" s="51"/>
      <c r="P50" s="51"/>
      <c r="Q50" s="52"/>
      <c r="R50" s="35"/>
      <c r="S50" s="167">
        <f>R50+Q50</f>
        <v>0</v>
      </c>
      <c r="T50" s="88"/>
      <c r="U50" s="36"/>
      <c r="V50" s="36"/>
      <c r="W50" s="90">
        <f t="shared" si="33"/>
        <v>0</v>
      </c>
      <c r="X50" s="90">
        <f t="shared" si="33"/>
        <v>0</v>
      </c>
      <c r="Y50" s="90">
        <f t="shared" si="33"/>
        <v>0</v>
      </c>
      <c r="Z50" s="88"/>
      <c r="AA50" s="36"/>
      <c r="AB50" s="36"/>
      <c r="AC50" s="37"/>
      <c r="AD50" s="37"/>
      <c r="AE50" s="167">
        <f>AD50+AC50</f>
        <v>0</v>
      </c>
      <c r="AF50" s="88"/>
      <c r="AG50" s="51"/>
      <c r="AH50" s="51"/>
      <c r="AI50" s="52"/>
      <c r="AJ50" s="35"/>
      <c r="AK50" s="167">
        <f>AJ50+AI50</f>
        <v>0</v>
      </c>
    </row>
    <row r="51" spans="1:38" ht="66" customHeight="1" x14ac:dyDescent="0.2">
      <c r="A51" s="130" t="s">
        <v>93</v>
      </c>
      <c r="B51" s="106"/>
      <c r="C51" s="94"/>
      <c r="D51" s="94"/>
      <c r="E51" s="94">
        <f>E52+E57</f>
        <v>0</v>
      </c>
      <c r="F51" s="94">
        <f>F52+F57</f>
        <v>168182</v>
      </c>
      <c r="G51" s="168">
        <f>F51+E51</f>
        <v>168182</v>
      </c>
      <c r="H51" s="107"/>
      <c r="I51" s="94"/>
      <c r="J51" s="94"/>
      <c r="K51" s="94">
        <f>K52+K57</f>
        <v>0</v>
      </c>
      <c r="L51" s="94">
        <f>L52+L57</f>
        <v>0</v>
      </c>
      <c r="M51" s="168"/>
      <c r="N51" s="107"/>
      <c r="O51" s="94"/>
      <c r="P51" s="94"/>
      <c r="Q51" s="94">
        <f>Q52+Q57</f>
        <v>0</v>
      </c>
      <c r="R51" s="94">
        <f>R52+R57</f>
        <v>81818</v>
      </c>
      <c r="S51" s="168"/>
      <c r="T51" s="107"/>
      <c r="U51" s="94"/>
      <c r="V51" s="94"/>
      <c r="W51" s="94">
        <f>W52+W57</f>
        <v>0</v>
      </c>
      <c r="X51" s="94">
        <f>X52+X57</f>
        <v>81818</v>
      </c>
      <c r="Y51" s="168"/>
      <c r="Z51" s="107"/>
      <c r="AA51" s="94"/>
      <c r="AB51" s="94"/>
      <c r="AC51" s="94">
        <f>AC52+AC57</f>
        <v>0</v>
      </c>
      <c r="AD51" s="94">
        <f>AD52+AD57</f>
        <v>59090</v>
      </c>
      <c r="AE51" s="168"/>
      <c r="AF51" s="107"/>
      <c r="AG51" s="94"/>
      <c r="AH51" s="94"/>
      <c r="AI51" s="94">
        <f>AI52+AI57</f>
        <v>0</v>
      </c>
      <c r="AJ51" s="94">
        <f>AJ52+AJ57</f>
        <v>27273</v>
      </c>
      <c r="AK51" s="168"/>
    </row>
    <row r="52" spans="1:38" ht="44.25" customHeight="1" x14ac:dyDescent="0.2">
      <c r="A52" s="128" t="s">
        <v>94</v>
      </c>
      <c r="B52" s="139"/>
      <c r="C52" s="150"/>
      <c r="D52" s="79"/>
      <c r="E52" s="79">
        <f>SUM(E53:E56)</f>
        <v>0</v>
      </c>
      <c r="F52" s="79">
        <f>SUM(F53:F56)</f>
        <v>168182</v>
      </c>
      <c r="G52" s="169">
        <f>E52+F52</f>
        <v>168182</v>
      </c>
      <c r="H52" s="161"/>
      <c r="I52" s="79"/>
      <c r="J52" s="79"/>
      <c r="K52" s="79">
        <f>SUM(K53:K56)</f>
        <v>0</v>
      </c>
      <c r="L52" s="79"/>
      <c r="M52" s="169">
        <f>K52+L52</f>
        <v>0</v>
      </c>
      <c r="N52" s="161"/>
      <c r="O52" s="80"/>
      <c r="P52" s="80"/>
      <c r="Q52" s="79">
        <f>SUM(Q53:Q56)</f>
        <v>0</v>
      </c>
      <c r="R52" s="79">
        <f>SUM(R53:R56)</f>
        <v>81818</v>
      </c>
      <c r="S52" s="169">
        <f>Q52+R52</f>
        <v>81818</v>
      </c>
      <c r="T52" s="161"/>
      <c r="U52" s="80"/>
      <c r="V52" s="80"/>
      <c r="W52" s="79">
        <f>SUM(W53:W56)</f>
        <v>0</v>
      </c>
      <c r="X52" s="79">
        <f>SUM(X53:X56)</f>
        <v>81818</v>
      </c>
      <c r="Y52" s="169">
        <f>W52+X52</f>
        <v>81818</v>
      </c>
      <c r="Z52" s="161"/>
      <c r="AA52" s="80"/>
      <c r="AB52" s="80"/>
      <c r="AC52" s="79">
        <f>SUM(AC53:AC56)</f>
        <v>0</v>
      </c>
      <c r="AD52" s="79">
        <f>SUM(AD53:AD56)</f>
        <v>59090</v>
      </c>
      <c r="AE52" s="169">
        <f>AC52+AD52</f>
        <v>59090</v>
      </c>
      <c r="AF52" s="161"/>
      <c r="AG52" s="80"/>
      <c r="AH52" s="80"/>
      <c r="AI52" s="79">
        <f>SUM(AI53:AI56)</f>
        <v>0</v>
      </c>
      <c r="AJ52" s="93">
        <f>SUM(AJ53:AJ56)</f>
        <v>27273</v>
      </c>
      <c r="AK52" s="169">
        <f>AI52+AJ52</f>
        <v>27273</v>
      </c>
    </row>
    <row r="53" spans="1:38" ht="60" hidden="1" customHeight="1" x14ac:dyDescent="0.2">
      <c r="A53" s="131" t="s">
        <v>69</v>
      </c>
      <c r="B53" s="91"/>
      <c r="C53" s="92"/>
      <c r="D53" s="89"/>
      <c r="E53" s="85">
        <f>K53+Q53+AC53+AI53</f>
        <v>0</v>
      </c>
      <c r="F53" s="90">
        <v>45455</v>
      </c>
      <c r="G53" s="172">
        <f>F53+E53</f>
        <v>45455</v>
      </c>
      <c r="H53" s="88"/>
      <c r="I53" s="90"/>
      <c r="J53" s="90"/>
      <c r="K53" s="90"/>
      <c r="L53" s="90"/>
      <c r="M53" s="172">
        <f>L53+K53</f>
        <v>0</v>
      </c>
      <c r="N53" s="88"/>
      <c r="O53" s="102"/>
      <c r="P53" s="102"/>
      <c r="Q53" s="84"/>
      <c r="R53" s="47">
        <v>22727</v>
      </c>
      <c r="S53" s="172">
        <f>R53+Q53</f>
        <v>22727</v>
      </c>
      <c r="T53" s="88"/>
      <c r="U53" s="87"/>
      <c r="V53" s="87"/>
      <c r="W53" s="90">
        <f t="shared" ref="W53:Y56" si="34">K53+Q53</f>
        <v>0</v>
      </c>
      <c r="X53" s="90">
        <f t="shared" si="34"/>
        <v>22727</v>
      </c>
      <c r="Y53" s="90">
        <f t="shared" si="34"/>
        <v>22727</v>
      </c>
      <c r="Z53" s="88"/>
      <c r="AA53" s="87"/>
      <c r="AB53" s="87"/>
      <c r="AC53" s="64"/>
      <c r="AD53" s="64">
        <v>22727</v>
      </c>
      <c r="AE53" s="172">
        <f>AD53+AC53</f>
        <v>22727</v>
      </c>
      <c r="AF53" s="88"/>
      <c r="AG53" s="102"/>
      <c r="AH53" s="102"/>
      <c r="AI53" s="84"/>
      <c r="AJ53" s="47"/>
      <c r="AK53" s="172">
        <f>AJ53+AI53</f>
        <v>0</v>
      </c>
    </row>
    <row r="54" spans="1:38" ht="55.5" hidden="1" customHeight="1" x14ac:dyDescent="0.2">
      <c r="A54" s="132" t="s">
        <v>70</v>
      </c>
      <c r="B54" s="91"/>
      <c r="C54" s="92"/>
      <c r="D54" s="89"/>
      <c r="E54" s="85">
        <f>K54+Q54+AC54+AI54</f>
        <v>0</v>
      </c>
      <c r="F54" s="90">
        <v>63636</v>
      </c>
      <c r="G54" s="172">
        <f t="shared" ref="G54:G56" si="35">F54+E54</f>
        <v>63636</v>
      </c>
      <c r="H54" s="88"/>
      <c r="I54" s="90"/>
      <c r="J54" s="90"/>
      <c r="K54" s="90"/>
      <c r="L54" s="90"/>
      <c r="M54" s="172">
        <f t="shared" ref="M54:M56" si="36">L54+K54</f>
        <v>0</v>
      </c>
      <c r="N54" s="88"/>
      <c r="O54" s="102"/>
      <c r="P54" s="102"/>
      <c r="Q54" s="84"/>
      <c r="R54" s="47">
        <v>31818</v>
      </c>
      <c r="S54" s="172">
        <f t="shared" ref="S54:S56" si="37">R54+Q54</f>
        <v>31818</v>
      </c>
      <c r="T54" s="88"/>
      <c r="U54" s="87"/>
      <c r="V54" s="87"/>
      <c r="W54" s="90">
        <f t="shared" si="34"/>
        <v>0</v>
      </c>
      <c r="X54" s="90">
        <f t="shared" si="34"/>
        <v>31818</v>
      </c>
      <c r="Y54" s="90">
        <f t="shared" si="34"/>
        <v>31818</v>
      </c>
      <c r="Z54" s="88"/>
      <c r="AA54" s="87"/>
      <c r="AB54" s="87"/>
      <c r="AC54" s="64"/>
      <c r="AD54" s="64">
        <v>31818</v>
      </c>
      <c r="AE54" s="172">
        <f t="shared" ref="AE54:AE56" si="38">AD54+AC54</f>
        <v>31818</v>
      </c>
      <c r="AF54" s="88"/>
      <c r="AG54" s="102" t="s">
        <v>38</v>
      </c>
      <c r="AH54" s="102"/>
      <c r="AI54" s="84"/>
      <c r="AJ54" s="47"/>
      <c r="AK54" s="172">
        <f t="shared" ref="AK54:AK56" si="39">AJ54+AI54</f>
        <v>0</v>
      </c>
    </row>
    <row r="55" spans="1:38" ht="63" hidden="1" customHeight="1" x14ac:dyDescent="0.2">
      <c r="A55" s="131" t="s">
        <v>87</v>
      </c>
      <c r="B55" s="91"/>
      <c r="C55" s="92"/>
      <c r="D55" s="89"/>
      <c r="E55" s="85">
        <f>K55+Q55+AC55+AI55</f>
        <v>0</v>
      </c>
      <c r="F55" s="90">
        <v>27273</v>
      </c>
      <c r="G55" s="172">
        <f t="shared" si="35"/>
        <v>27273</v>
      </c>
      <c r="H55" s="88"/>
      <c r="I55" s="90"/>
      <c r="J55" s="90"/>
      <c r="K55" s="90"/>
      <c r="L55" s="90"/>
      <c r="M55" s="172">
        <f t="shared" si="36"/>
        <v>0</v>
      </c>
      <c r="N55" s="88"/>
      <c r="O55" s="102"/>
      <c r="P55" s="85"/>
      <c r="Q55" s="85"/>
      <c r="R55" s="90"/>
      <c r="S55" s="172">
        <f t="shared" si="37"/>
        <v>0</v>
      </c>
      <c r="T55" s="88"/>
      <c r="U55" s="87"/>
      <c r="V55" s="87"/>
      <c r="W55" s="90">
        <f t="shared" si="34"/>
        <v>0</v>
      </c>
      <c r="X55" s="90">
        <f t="shared" si="34"/>
        <v>0</v>
      </c>
      <c r="Y55" s="90">
        <f t="shared" si="34"/>
        <v>0</v>
      </c>
      <c r="Z55" s="88"/>
      <c r="AA55" s="87"/>
      <c r="AB55" s="87"/>
      <c r="AC55" s="64"/>
      <c r="AD55" s="64"/>
      <c r="AE55" s="172">
        <f t="shared" si="38"/>
        <v>0</v>
      </c>
      <c r="AF55" s="88"/>
      <c r="AG55" s="102"/>
      <c r="AH55" s="102"/>
      <c r="AI55" s="84"/>
      <c r="AJ55" s="47">
        <v>27273</v>
      </c>
      <c r="AK55" s="172">
        <f t="shared" si="39"/>
        <v>27273</v>
      </c>
    </row>
    <row r="56" spans="1:38" ht="46.5" hidden="1" customHeight="1" x14ac:dyDescent="0.2">
      <c r="A56" s="132" t="s">
        <v>86</v>
      </c>
      <c r="B56" s="91"/>
      <c r="C56" s="92"/>
      <c r="D56" s="89"/>
      <c r="E56" s="85">
        <f>K56+Q56+AC56+AI56</f>
        <v>0</v>
      </c>
      <c r="F56" s="90">
        <v>31818</v>
      </c>
      <c r="G56" s="172">
        <f t="shared" si="35"/>
        <v>31818</v>
      </c>
      <c r="H56" s="88"/>
      <c r="I56" s="90"/>
      <c r="J56" s="90"/>
      <c r="K56" s="90"/>
      <c r="L56" s="90"/>
      <c r="M56" s="172">
        <f t="shared" si="36"/>
        <v>0</v>
      </c>
      <c r="N56" s="88"/>
      <c r="O56" s="102"/>
      <c r="P56" s="102"/>
      <c r="Q56" s="84"/>
      <c r="R56" s="47">
        <v>27273</v>
      </c>
      <c r="S56" s="172">
        <f t="shared" si="37"/>
        <v>27273</v>
      </c>
      <c r="T56" s="88"/>
      <c r="U56" s="87"/>
      <c r="V56" s="87"/>
      <c r="W56" s="90">
        <f t="shared" si="34"/>
        <v>0</v>
      </c>
      <c r="X56" s="90">
        <f t="shared" si="34"/>
        <v>27273</v>
      </c>
      <c r="Y56" s="90">
        <f t="shared" si="34"/>
        <v>27273</v>
      </c>
      <c r="Z56" s="88"/>
      <c r="AA56" s="87"/>
      <c r="AB56" s="87"/>
      <c r="AC56" s="64"/>
      <c r="AD56" s="64">
        <v>4545</v>
      </c>
      <c r="AE56" s="172">
        <f t="shared" si="38"/>
        <v>4545</v>
      </c>
      <c r="AF56" s="88"/>
      <c r="AG56" s="102"/>
      <c r="AH56" s="102"/>
      <c r="AI56" s="84"/>
      <c r="AJ56" s="47"/>
      <c r="AK56" s="172">
        <f t="shared" si="39"/>
        <v>0</v>
      </c>
    </row>
    <row r="57" spans="1:38" s="82" customFormat="1" ht="79.5" customHeight="1" thickBot="1" x14ac:dyDescent="0.25">
      <c r="A57" s="128" t="s">
        <v>71</v>
      </c>
      <c r="B57" s="147"/>
      <c r="C57" s="233"/>
      <c r="D57" s="77"/>
      <c r="E57" s="217">
        <f>SUM(E58:E61)</f>
        <v>0</v>
      </c>
      <c r="F57" s="217">
        <f>SUM(F58:F61)</f>
        <v>0</v>
      </c>
      <c r="G57" s="171">
        <f>F57+E57</f>
        <v>0</v>
      </c>
      <c r="H57" s="159"/>
      <c r="I57" s="79"/>
      <c r="J57" s="79"/>
      <c r="K57" s="217">
        <f>SUM(K58:K61)</f>
        <v>0</v>
      </c>
      <c r="L57" s="217">
        <f>SUM(L58:L61)</f>
        <v>0</v>
      </c>
      <c r="M57" s="171">
        <f>L57+K57</f>
        <v>0</v>
      </c>
      <c r="N57" s="159"/>
      <c r="O57" s="81"/>
      <c r="P57" s="81"/>
      <c r="Q57" s="217">
        <f>SUM(Q58:Q61)</f>
        <v>0</v>
      </c>
      <c r="R57" s="93">
        <v>0</v>
      </c>
      <c r="S57" s="171">
        <f>R57+Q57</f>
        <v>0</v>
      </c>
      <c r="T57" s="159"/>
      <c r="U57" s="80"/>
      <c r="V57" s="80"/>
      <c r="W57" s="217">
        <f>SUM(W58:W61)</f>
        <v>0</v>
      </c>
      <c r="X57" s="217">
        <f>SUM(X58:X61)</f>
        <v>0</v>
      </c>
      <c r="Y57" s="171">
        <f>X57+W57</f>
        <v>0</v>
      </c>
      <c r="Z57" s="159"/>
      <c r="AA57" s="80"/>
      <c r="AB57" s="80"/>
      <c r="AC57" s="217">
        <f>SUM(AC58:AC61)</f>
        <v>0</v>
      </c>
      <c r="AD57" s="217">
        <f>SUM(AD58:AD61)</f>
        <v>0</v>
      </c>
      <c r="AE57" s="171">
        <f>AD57+AC57</f>
        <v>0</v>
      </c>
      <c r="AF57" s="159"/>
      <c r="AG57" s="81"/>
      <c r="AH57" s="81"/>
      <c r="AI57" s="217">
        <f>SUM(AI58:AI61)</f>
        <v>0</v>
      </c>
      <c r="AJ57" s="217">
        <f>SUM(AJ58:AJ61)</f>
        <v>0</v>
      </c>
      <c r="AK57" s="171">
        <f>AJ57+AI57</f>
        <v>0</v>
      </c>
    </row>
    <row r="58" spans="1:38" ht="42.75" hidden="1" customHeight="1" x14ac:dyDescent="0.2">
      <c r="A58" s="131" t="s">
        <v>72</v>
      </c>
      <c r="B58" s="91" t="s">
        <v>38</v>
      </c>
      <c r="C58" s="92"/>
      <c r="D58" s="26"/>
      <c r="E58" s="50">
        <f>K58+Q58+AC58+AI58</f>
        <v>0</v>
      </c>
      <c r="F58" s="34"/>
      <c r="G58" s="172">
        <f t="shared" ref="G58:G61" si="40">F58+E58</f>
        <v>0</v>
      </c>
      <c r="H58" s="88"/>
      <c r="I58" s="34"/>
      <c r="J58" s="34"/>
      <c r="K58" s="34"/>
      <c r="L58" s="90"/>
      <c r="M58" s="172">
        <f t="shared" ref="M58:M61" si="41">L58+K58</f>
        <v>0</v>
      </c>
      <c r="N58" s="88"/>
      <c r="O58" s="51"/>
      <c r="P58" s="51"/>
      <c r="Q58" s="63"/>
      <c r="R58" s="47"/>
      <c r="S58" s="172">
        <f t="shared" ref="S58:S61" si="42">R58+Q58</f>
        <v>0</v>
      </c>
      <c r="T58" s="88"/>
      <c r="U58" s="36"/>
      <c r="V58" s="36"/>
      <c r="W58" s="90">
        <f t="shared" ref="W58:Y61" si="43">K58+Q58</f>
        <v>0</v>
      </c>
      <c r="X58" s="90">
        <f t="shared" si="43"/>
        <v>0</v>
      </c>
      <c r="Y58" s="90">
        <f t="shared" si="43"/>
        <v>0</v>
      </c>
      <c r="Z58" s="88"/>
      <c r="AA58" s="36"/>
      <c r="AB58" s="36"/>
      <c r="AC58" s="62"/>
      <c r="AD58" s="62"/>
      <c r="AE58" s="172">
        <f t="shared" ref="AE58:AE61" si="44">AD58+AC58</f>
        <v>0</v>
      </c>
      <c r="AF58" s="88"/>
      <c r="AG58" s="51"/>
      <c r="AH58" s="51"/>
      <c r="AI58" s="63"/>
      <c r="AJ58" s="47"/>
      <c r="AK58" s="172">
        <f t="shared" ref="AK58:AK61" si="45">AJ58+AI58</f>
        <v>0</v>
      </c>
    </row>
    <row r="59" spans="1:38" ht="39.75" hidden="1" customHeight="1" x14ac:dyDescent="0.2">
      <c r="A59" s="132" t="s">
        <v>73</v>
      </c>
      <c r="B59" s="91"/>
      <c r="C59" s="92"/>
      <c r="D59" s="26"/>
      <c r="E59" s="50">
        <f>K59+Q59+AC59+AI59</f>
        <v>0</v>
      </c>
      <c r="F59" s="90"/>
      <c r="G59" s="172">
        <f t="shared" si="40"/>
        <v>0</v>
      </c>
      <c r="H59" s="88"/>
      <c r="I59" s="34"/>
      <c r="J59" s="34"/>
      <c r="K59" s="34"/>
      <c r="L59" s="90"/>
      <c r="M59" s="172">
        <f t="shared" si="41"/>
        <v>0</v>
      </c>
      <c r="N59" s="88"/>
      <c r="O59" s="51"/>
      <c r="P59" s="51"/>
      <c r="Q59" s="63"/>
      <c r="R59" s="47"/>
      <c r="S59" s="172">
        <f t="shared" si="42"/>
        <v>0</v>
      </c>
      <c r="T59" s="88"/>
      <c r="U59" s="36"/>
      <c r="V59" s="36"/>
      <c r="W59" s="90">
        <f t="shared" si="43"/>
        <v>0</v>
      </c>
      <c r="X59" s="90">
        <f t="shared" si="43"/>
        <v>0</v>
      </c>
      <c r="Y59" s="90">
        <f t="shared" si="43"/>
        <v>0</v>
      </c>
      <c r="Z59" s="88"/>
      <c r="AA59" s="36"/>
      <c r="AB59" s="36"/>
      <c r="AC59" s="62"/>
      <c r="AD59" s="62"/>
      <c r="AE59" s="172">
        <f t="shared" si="44"/>
        <v>0</v>
      </c>
      <c r="AF59" s="88"/>
      <c r="AG59" s="51"/>
      <c r="AH59" s="51"/>
      <c r="AI59" s="63"/>
      <c r="AJ59" s="47"/>
      <c r="AK59" s="172">
        <f t="shared" si="45"/>
        <v>0</v>
      </c>
    </row>
    <row r="60" spans="1:38" ht="45.75" hidden="1" customHeight="1" x14ac:dyDescent="0.2">
      <c r="A60" s="131" t="s">
        <v>74</v>
      </c>
      <c r="B60" s="91"/>
      <c r="C60" s="92"/>
      <c r="D60" s="26"/>
      <c r="E60" s="50">
        <f>K60+Q60+AC60+AI60</f>
        <v>0</v>
      </c>
      <c r="F60" s="90">
        <v>0</v>
      </c>
      <c r="G60" s="172">
        <f>F60+E60</f>
        <v>0</v>
      </c>
      <c r="H60" s="88"/>
      <c r="I60" s="34" t="s">
        <v>38</v>
      </c>
      <c r="J60" s="34"/>
      <c r="K60" s="34"/>
      <c r="L60" s="90"/>
      <c r="M60" s="172">
        <f>L60+K60</f>
        <v>0</v>
      </c>
      <c r="N60" s="88"/>
      <c r="O60" s="51"/>
      <c r="P60" s="51"/>
      <c r="Q60" s="63"/>
      <c r="R60" s="47"/>
      <c r="S60" s="172">
        <f>R60+Q60</f>
        <v>0</v>
      </c>
      <c r="T60" s="88"/>
      <c r="U60" s="36"/>
      <c r="V60" s="36"/>
      <c r="W60" s="90">
        <f t="shared" si="43"/>
        <v>0</v>
      </c>
      <c r="X60" s="90">
        <f t="shared" si="43"/>
        <v>0</v>
      </c>
      <c r="Y60" s="90">
        <f t="shared" si="43"/>
        <v>0</v>
      </c>
      <c r="Z60" s="88"/>
      <c r="AA60" s="36"/>
      <c r="AB60" s="36"/>
      <c r="AC60" s="62"/>
      <c r="AD60" s="62"/>
      <c r="AE60" s="172">
        <f>AD60+AC60</f>
        <v>0</v>
      </c>
      <c r="AF60" s="88"/>
      <c r="AG60" s="51"/>
      <c r="AH60" s="51"/>
      <c r="AI60" s="63"/>
      <c r="AJ60" s="47"/>
      <c r="AK60" s="172">
        <f>AJ60+AI60</f>
        <v>0</v>
      </c>
    </row>
    <row r="61" spans="1:38" ht="56.25" hidden="1" customHeight="1" thickBot="1" x14ac:dyDescent="0.25">
      <c r="A61" s="132" t="s">
        <v>75</v>
      </c>
      <c r="B61" s="91"/>
      <c r="C61" s="92"/>
      <c r="D61" s="26"/>
      <c r="E61" s="50">
        <f>K61+Q61+AC61+AI61</f>
        <v>0</v>
      </c>
      <c r="F61" s="90"/>
      <c r="G61" s="172">
        <f t="shared" si="40"/>
        <v>0</v>
      </c>
      <c r="H61" s="88"/>
      <c r="I61" s="34"/>
      <c r="J61" s="34"/>
      <c r="K61" s="34"/>
      <c r="L61" s="90"/>
      <c r="M61" s="172">
        <f t="shared" si="41"/>
        <v>0</v>
      </c>
      <c r="N61" s="88"/>
      <c r="O61" s="51"/>
      <c r="P61" s="51"/>
      <c r="Q61" s="63"/>
      <c r="R61" s="47"/>
      <c r="S61" s="172">
        <f t="shared" si="42"/>
        <v>0</v>
      </c>
      <c r="T61" s="88"/>
      <c r="U61" s="36"/>
      <c r="V61" s="36"/>
      <c r="W61" s="90">
        <f t="shared" si="43"/>
        <v>0</v>
      </c>
      <c r="X61" s="90">
        <f t="shared" si="43"/>
        <v>0</v>
      </c>
      <c r="Y61" s="90">
        <f t="shared" si="43"/>
        <v>0</v>
      </c>
      <c r="Z61" s="88"/>
      <c r="AA61" s="36"/>
      <c r="AB61" s="36"/>
      <c r="AC61" s="62"/>
      <c r="AD61" s="62"/>
      <c r="AE61" s="172">
        <f t="shared" si="44"/>
        <v>0</v>
      </c>
      <c r="AF61" s="88"/>
      <c r="AG61" s="51"/>
      <c r="AH61" s="51"/>
      <c r="AI61" s="63"/>
      <c r="AJ61" s="47"/>
      <c r="AK61" s="172">
        <f t="shared" si="45"/>
        <v>0</v>
      </c>
    </row>
    <row r="62" spans="1:38" ht="16.5" customHeight="1" thickBot="1" x14ac:dyDescent="0.25">
      <c r="A62" s="7" t="s">
        <v>9</v>
      </c>
      <c r="B62" s="133"/>
      <c r="C62" s="115"/>
      <c r="D62" s="134"/>
      <c r="E62" s="115">
        <f>E13+E14+E15+E16+E17</f>
        <v>888952</v>
      </c>
      <c r="F62" s="115">
        <f>F13+F14+F15+F16+F17</f>
        <v>841326</v>
      </c>
      <c r="G62" s="173">
        <f>F62+E62</f>
        <v>1730278</v>
      </c>
      <c r="H62" s="152"/>
      <c r="I62" s="115"/>
      <c r="J62" s="134"/>
      <c r="K62" s="115">
        <f>K13+K14+K15+K16+K17</f>
        <v>0</v>
      </c>
      <c r="L62" s="115">
        <f>L13+L14+L15+L16+L17</f>
        <v>7288</v>
      </c>
      <c r="M62" s="173">
        <f>L62+K62</f>
        <v>7288</v>
      </c>
      <c r="N62" s="116"/>
      <c r="O62" s="68"/>
      <c r="P62" s="112"/>
      <c r="Q62" s="68">
        <f>Q13+Q14+Q15+Q16+Q17</f>
        <v>242270</v>
      </c>
      <c r="R62" s="68">
        <f>R13+R14+R15+R16+R17</f>
        <v>303280</v>
      </c>
      <c r="S62" s="173">
        <f>R62+Q62</f>
        <v>545550</v>
      </c>
      <c r="T62" s="116"/>
      <c r="U62" s="68"/>
      <c r="V62" s="112"/>
      <c r="W62" s="68">
        <f>W13+W14+W15+W16+W17</f>
        <v>242270</v>
      </c>
      <c r="X62" s="68">
        <f>X13+X14+X15+X16+X17</f>
        <v>310568</v>
      </c>
      <c r="Y62" s="173">
        <f>X62+W62</f>
        <v>552838</v>
      </c>
      <c r="Z62" s="116"/>
      <c r="AA62" s="68"/>
      <c r="AB62" s="112"/>
      <c r="AC62" s="113"/>
      <c r="AD62" s="68">
        <f>AD13+AD14+AD15+AD16+AD17</f>
        <v>224393</v>
      </c>
      <c r="AE62" s="191"/>
      <c r="AF62" s="116"/>
      <c r="AG62" s="68"/>
      <c r="AH62" s="112"/>
      <c r="AI62" s="68"/>
      <c r="AJ62" s="68">
        <f>AJ13+AJ14+AJ15+AJ16+AJ17</f>
        <v>270001</v>
      </c>
      <c r="AK62" s="183"/>
      <c r="AL62" s="46"/>
    </row>
    <row r="63" spans="1:38" ht="30" customHeight="1" thickBot="1" x14ac:dyDescent="0.25">
      <c r="A63" s="12" t="s">
        <v>24</v>
      </c>
      <c r="B63" s="101"/>
      <c r="C63" s="36"/>
      <c r="D63" s="36"/>
      <c r="E63" s="36">
        <f>ROUND(E62*0.07,0)</f>
        <v>62227</v>
      </c>
      <c r="F63" s="36">
        <f>ROUND(F62*0.07,0)</f>
        <v>58893</v>
      </c>
      <c r="G63" s="174">
        <f>F63+E63</f>
        <v>121120</v>
      </c>
      <c r="H63" s="162"/>
      <c r="I63" s="36"/>
      <c r="J63" s="36"/>
      <c r="K63" s="36">
        <f>ROUND(K62*0.07,0)</f>
        <v>0</v>
      </c>
      <c r="L63" s="36">
        <f>ROUND(L62*0.07,0)</f>
        <v>510</v>
      </c>
      <c r="M63" s="174">
        <f>L63+K63</f>
        <v>510</v>
      </c>
      <c r="N63" s="162"/>
      <c r="O63" s="36"/>
      <c r="P63" s="36"/>
      <c r="Q63" s="36">
        <f>ROUND(Q62*0.07,0)</f>
        <v>16959</v>
      </c>
      <c r="R63" s="36">
        <f>ROUND(R62*0.07,0)</f>
        <v>21230</v>
      </c>
      <c r="S63" s="174">
        <f>R63+Q63</f>
        <v>38189</v>
      </c>
      <c r="T63" s="162"/>
      <c r="U63" s="36"/>
      <c r="V63" s="36"/>
      <c r="W63" s="34">
        <f t="shared" ref="W63:X63" si="46">K63+Q63</f>
        <v>16959</v>
      </c>
      <c r="X63" s="34">
        <f t="shared" si="46"/>
        <v>21740</v>
      </c>
      <c r="Y63" s="174">
        <f>X63+W63</f>
        <v>38699</v>
      </c>
      <c r="Z63" s="162"/>
      <c r="AA63" s="36"/>
      <c r="AB63" s="36"/>
      <c r="AC63" s="114"/>
      <c r="AD63" s="36">
        <f>ROUND(AD62*0.07,0)</f>
        <v>15708</v>
      </c>
      <c r="AE63" s="187"/>
      <c r="AF63" s="162"/>
      <c r="AG63" s="36"/>
      <c r="AH63" s="36"/>
      <c r="AI63" s="36"/>
      <c r="AJ63" s="35">
        <f>ROUND(AJ62*0.07,0)</f>
        <v>18900</v>
      </c>
      <c r="AK63" s="187"/>
    </row>
    <row r="64" spans="1:38" ht="25.5" customHeight="1" thickBot="1" x14ac:dyDescent="0.25">
      <c r="A64" s="7" t="s">
        <v>27</v>
      </c>
      <c r="B64" s="117"/>
      <c r="C64" s="67"/>
      <c r="D64" s="69"/>
      <c r="E64" s="67">
        <f>E63+E62</f>
        <v>951179</v>
      </c>
      <c r="F64" s="67">
        <f>F63+F62</f>
        <v>900219</v>
      </c>
      <c r="G64" s="175">
        <f>F64+E64</f>
        <v>1851398</v>
      </c>
      <c r="H64" s="118"/>
      <c r="I64" s="67"/>
      <c r="J64" s="69"/>
      <c r="K64" s="211">
        <f>SUM(K62:K63)</f>
        <v>0</v>
      </c>
      <c r="L64" s="211">
        <f>SUM(L62:L63)</f>
        <v>7798</v>
      </c>
      <c r="M64" s="175">
        <f>L64+K64</f>
        <v>7798</v>
      </c>
      <c r="N64" s="118"/>
      <c r="O64" s="67"/>
      <c r="P64" s="69"/>
      <c r="Q64" s="67">
        <f>Q62+Q63</f>
        <v>259229</v>
      </c>
      <c r="R64" s="211">
        <f>SUM(R62:R63)</f>
        <v>324510</v>
      </c>
      <c r="S64" s="175">
        <f>R64+Q64</f>
        <v>583739</v>
      </c>
      <c r="T64" s="118"/>
      <c r="U64" s="67"/>
      <c r="V64" s="69"/>
      <c r="W64" s="212">
        <f>SUM(W62:W63)</f>
        <v>259229</v>
      </c>
      <c r="X64" s="212">
        <f>SUM(X62:X63)</f>
        <v>332308</v>
      </c>
      <c r="Y64" s="175">
        <f>X64+W64</f>
        <v>591537</v>
      </c>
      <c r="Z64" s="118"/>
      <c r="AA64" s="67"/>
      <c r="AB64" s="69"/>
      <c r="AC64" s="40"/>
      <c r="AD64" s="212">
        <f>SUM(AD62:AD63)</f>
        <v>240101</v>
      </c>
      <c r="AE64" s="183"/>
      <c r="AF64" s="118"/>
      <c r="AG64" s="67"/>
      <c r="AH64" s="69"/>
      <c r="AI64" s="67"/>
      <c r="AJ64" s="211">
        <f>SUM(AJ62:AJ63)</f>
        <v>288901</v>
      </c>
      <c r="AK64" s="183"/>
    </row>
    <row r="65" spans="1:37" ht="30" customHeight="1" thickBot="1" x14ac:dyDescent="0.25">
      <c r="A65" s="12" t="s">
        <v>22</v>
      </c>
      <c r="B65" s="20"/>
      <c r="C65" s="5"/>
      <c r="D65" s="27"/>
      <c r="E65" s="57">
        <v>0</v>
      </c>
      <c r="F65" s="42">
        <v>0</v>
      </c>
      <c r="G65" s="176">
        <f>F65+E65</f>
        <v>0</v>
      </c>
      <c r="H65" s="6"/>
      <c r="I65" s="38"/>
      <c r="J65" s="39"/>
      <c r="K65" s="42">
        <v>0</v>
      </c>
      <c r="L65" s="42">
        <v>0</v>
      </c>
      <c r="M65" s="176">
        <f>L65+K65</f>
        <v>0</v>
      </c>
      <c r="N65" s="6"/>
      <c r="O65" s="53"/>
      <c r="P65" s="54"/>
      <c r="Q65" s="57">
        <v>0</v>
      </c>
      <c r="R65" s="42">
        <v>0</v>
      </c>
      <c r="S65" s="176">
        <f>R65+Q65</f>
        <v>0</v>
      </c>
      <c r="T65" s="6"/>
      <c r="U65" s="38"/>
      <c r="V65" s="39"/>
      <c r="W65" s="34">
        <f t="shared" ref="W65:X65" si="47">K65+Q65</f>
        <v>0</v>
      </c>
      <c r="X65" s="34">
        <f t="shared" si="47"/>
        <v>0</v>
      </c>
      <c r="Y65" s="176">
        <f>X65+W65</f>
        <v>0</v>
      </c>
      <c r="Z65" s="6"/>
      <c r="AA65" s="38"/>
      <c r="AB65" s="39"/>
      <c r="AC65" s="42"/>
      <c r="AD65" s="42"/>
      <c r="AE65" s="192"/>
      <c r="AF65" s="6"/>
      <c r="AG65" s="53"/>
      <c r="AH65" s="54"/>
      <c r="AI65" s="57"/>
      <c r="AJ65" s="42"/>
      <c r="AK65" s="165"/>
    </row>
    <row r="66" spans="1:37" ht="16.5" customHeight="1" thickBot="1" x14ac:dyDescent="0.25">
      <c r="A66" s="7" t="s">
        <v>23</v>
      </c>
      <c r="B66" s="21"/>
      <c r="C66" s="1"/>
      <c r="D66" s="28"/>
      <c r="E66" s="55">
        <f>E65+E64</f>
        <v>951179</v>
      </c>
      <c r="F66" s="55">
        <f>F65+F64</f>
        <v>900219</v>
      </c>
      <c r="G66" s="177">
        <f>F66+E66</f>
        <v>1851398</v>
      </c>
      <c r="H66" s="1"/>
      <c r="I66" s="40"/>
      <c r="J66" s="41"/>
      <c r="K66" s="55">
        <f>K65+K64</f>
        <v>0</v>
      </c>
      <c r="L66" s="55">
        <f>L65+L64</f>
        <v>7798</v>
      </c>
      <c r="M66" s="177">
        <f>L66+K66</f>
        <v>7798</v>
      </c>
      <c r="N66" s="1"/>
      <c r="O66" s="55"/>
      <c r="P66" s="56"/>
      <c r="Q66" s="55">
        <f>Q65+Q64</f>
        <v>259229</v>
      </c>
      <c r="R66" s="55">
        <f>R65+R64</f>
        <v>324510</v>
      </c>
      <c r="S66" s="177">
        <f>R66+Q66</f>
        <v>583739</v>
      </c>
      <c r="T66" s="1"/>
      <c r="U66" s="40"/>
      <c r="V66" s="41"/>
      <c r="W66" s="55">
        <f>W65+W64</f>
        <v>259229</v>
      </c>
      <c r="X66" s="55">
        <f>X65+X64</f>
        <v>332308</v>
      </c>
      <c r="Y66" s="177">
        <f>X66+W66</f>
        <v>591537</v>
      </c>
      <c r="Z66" s="1"/>
      <c r="AA66" s="40"/>
      <c r="AB66" s="41"/>
      <c r="AC66" s="40"/>
      <c r="AD66" s="40"/>
      <c r="AE66" s="193"/>
      <c r="AF66" s="1"/>
      <c r="AG66" s="55"/>
      <c r="AH66" s="56"/>
      <c r="AI66" s="55"/>
      <c r="AJ66" s="40"/>
      <c r="AK66" s="166"/>
    </row>
    <row r="67" spans="1:37" ht="29.25" thickBot="1" x14ac:dyDescent="0.25">
      <c r="A67" s="11" t="s">
        <v>16</v>
      </c>
      <c r="B67" s="22"/>
      <c r="C67" s="8"/>
      <c r="D67" s="29"/>
      <c r="E67" s="59"/>
      <c r="F67" s="44"/>
      <c r="G67" s="178"/>
      <c r="H67" s="9"/>
      <c r="I67" s="43"/>
      <c r="J67" s="44"/>
      <c r="K67" s="44"/>
      <c r="L67" s="44"/>
      <c r="M67" s="178"/>
      <c r="N67" s="9"/>
      <c r="O67" s="58"/>
      <c r="P67" s="59"/>
      <c r="Q67" s="59"/>
      <c r="R67" s="44"/>
      <c r="S67" s="178"/>
      <c r="T67" s="9"/>
      <c r="U67" s="43"/>
      <c r="V67" s="44"/>
      <c r="W67" s="34">
        <f t="shared" ref="W67:X67" si="48">K67+Q67</f>
        <v>0</v>
      </c>
      <c r="X67" s="34">
        <f t="shared" si="48"/>
        <v>0</v>
      </c>
      <c r="Y67" s="178"/>
      <c r="Z67" s="9"/>
      <c r="AA67" s="43"/>
      <c r="AB67" s="44"/>
      <c r="AC67" s="44"/>
      <c r="AD67" s="43"/>
      <c r="AE67" s="194"/>
      <c r="AF67" s="9"/>
      <c r="AG67" s="58"/>
      <c r="AH67" s="59"/>
      <c r="AI67" s="59"/>
      <c r="AJ67" s="43"/>
      <c r="AK67" s="197"/>
    </row>
    <row r="68" spans="1:37" ht="16.5" customHeight="1" thickBot="1" x14ac:dyDescent="0.25">
      <c r="A68" s="7" t="s">
        <v>8</v>
      </c>
      <c r="B68" s="21"/>
      <c r="C68" s="1"/>
      <c r="D68" s="28"/>
      <c r="E68" s="55">
        <f>E67+E66</f>
        <v>951179</v>
      </c>
      <c r="F68" s="55">
        <f>F67+F66</f>
        <v>900219</v>
      </c>
      <c r="G68" s="66">
        <f>F68+E68</f>
        <v>1851398</v>
      </c>
      <c r="H68" s="1"/>
      <c r="I68" s="40"/>
      <c r="J68" s="41"/>
      <c r="K68" s="55">
        <f>K67+K66</f>
        <v>0</v>
      </c>
      <c r="L68" s="55">
        <f>L67+L66</f>
        <v>7798</v>
      </c>
      <c r="M68" s="66">
        <f>L68+K68</f>
        <v>7798</v>
      </c>
      <c r="N68" s="1"/>
      <c r="O68" s="55"/>
      <c r="P68" s="56"/>
      <c r="Q68" s="55">
        <f>Q67+Q66</f>
        <v>259229</v>
      </c>
      <c r="R68" s="55">
        <f>R67+R66</f>
        <v>324510</v>
      </c>
      <c r="S68" s="66">
        <f>R68+Q68</f>
        <v>583739</v>
      </c>
      <c r="T68" s="1"/>
      <c r="U68" s="40"/>
      <c r="V68" s="41"/>
      <c r="W68" s="55">
        <f>W67+W66</f>
        <v>259229</v>
      </c>
      <c r="X68" s="55">
        <f>X67+X66</f>
        <v>332308</v>
      </c>
      <c r="Y68" s="66">
        <f>X68+W68</f>
        <v>591537</v>
      </c>
      <c r="Z68" s="1"/>
      <c r="AA68" s="40"/>
      <c r="AB68" s="41"/>
      <c r="AC68" s="40"/>
      <c r="AD68" s="40"/>
      <c r="AE68" s="195"/>
      <c r="AF68" s="1"/>
      <c r="AG68" s="55"/>
      <c r="AH68" s="56"/>
      <c r="AI68" s="55"/>
      <c r="AJ68" s="40"/>
      <c r="AK68" s="154"/>
    </row>
    <row r="70" spans="1:37" ht="66.75" customHeight="1" x14ac:dyDescent="0.2">
      <c r="A70" s="241" t="s">
        <v>25</v>
      </c>
      <c r="B70" s="241"/>
      <c r="C70" s="241"/>
      <c r="D70" s="241"/>
      <c r="E70" s="241"/>
      <c r="F70" s="241"/>
      <c r="G70" s="241"/>
      <c r="H70" s="241"/>
      <c r="I70" s="241"/>
      <c r="J70" s="241"/>
      <c r="K70" s="241"/>
      <c r="L70" s="241"/>
      <c r="M70" s="241"/>
    </row>
    <row r="71" spans="1:37" ht="18" customHeight="1" x14ac:dyDescent="0.2">
      <c r="A71" s="237" t="s">
        <v>17</v>
      </c>
      <c r="B71" s="237"/>
      <c r="C71" s="237"/>
      <c r="D71" s="237"/>
      <c r="E71" s="237"/>
      <c r="F71" s="237"/>
      <c r="G71" s="237"/>
      <c r="H71" s="237"/>
      <c r="I71" s="237"/>
      <c r="J71" s="237"/>
      <c r="K71" s="237"/>
      <c r="L71" s="237"/>
      <c r="M71" s="237"/>
    </row>
    <row r="72" spans="1:37" ht="33.75" customHeight="1" x14ac:dyDescent="0.2">
      <c r="A72" s="237" t="s">
        <v>30</v>
      </c>
      <c r="B72" s="237"/>
      <c r="C72" s="237"/>
      <c r="D72" s="237"/>
      <c r="E72" s="237"/>
      <c r="F72" s="237"/>
      <c r="G72" s="237"/>
      <c r="H72" s="237"/>
      <c r="I72" s="237"/>
      <c r="J72" s="237"/>
      <c r="K72" s="237"/>
      <c r="L72" s="237"/>
      <c r="M72" s="237"/>
    </row>
    <row r="73" spans="1:37" ht="23.25" customHeight="1" x14ac:dyDescent="0.2">
      <c r="A73" s="237" t="s">
        <v>28</v>
      </c>
      <c r="B73" s="237"/>
      <c r="C73" s="237"/>
      <c r="D73" s="237"/>
      <c r="E73" s="237"/>
      <c r="F73" s="237"/>
      <c r="G73" s="237"/>
      <c r="H73" s="237"/>
      <c r="I73" s="237"/>
      <c r="J73" s="237"/>
      <c r="K73" s="237"/>
      <c r="L73" s="237"/>
      <c r="M73" s="237"/>
    </row>
    <row r="74" spans="1:37" ht="90" customHeight="1" x14ac:dyDescent="0.2">
      <c r="A74" s="238" t="s">
        <v>34</v>
      </c>
      <c r="B74" s="238"/>
      <c r="C74" s="238"/>
      <c r="D74" s="238"/>
      <c r="E74" s="238"/>
      <c r="F74" s="238"/>
      <c r="G74" s="238"/>
      <c r="H74" s="238"/>
      <c r="I74" s="238"/>
      <c r="J74" s="238"/>
      <c r="K74" s="238"/>
      <c r="L74" s="238"/>
      <c r="M74" s="238"/>
      <c r="V74" s="70" t="s">
        <v>38</v>
      </c>
      <c r="AB74" s="70" t="s">
        <v>38</v>
      </c>
    </row>
    <row r="75" spans="1:37" ht="36.75" customHeight="1" x14ac:dyDescent="0.2">
      <c r="A75" s="237" t="s">
        <v>10</v>
      </c>
      <c r="B75" s="237"/>
      <c r="C75" s="237"/>
      <c r="D75" s="237"/>
      <c r="E75" s="237"/>
      <c r="F75" s="237"/>
      <c r="G75" s="237"/>
      <c r="H75" s="237"/>
      <c r="I75" s="237"/>
      <c r="J75" s="237"/>
      <c r="K75" s="237"/>
      <c r="L75" s="237"/>
      <c r="M75" s="237"/>
    </row>
    <row r="76" spans="1:37" x14ac:dyDescent="0.2">
      <c r="A76" s="237" t="s">
        <v>18</v>
      </c>
      <c r="B76" s="237"/>
      <c r="C76" s="237"/>
      <c r="D76" s="237"/>
      <c r="E76" s="237"/>
      <c r="F76" s="237"/>
      <c r="G76" s="237"/>
      <c r="H76" s="237"/>
      <c r="I76" s="237"/>
      <c r="J76" s="237"/>
      <c r="K76" s="237"/>
      <c r="L76" s="237"/>
      <c r="M76" s="237"/>
    </row>
    <row r="77" spans="1:37" ht="18" customHeight="1" x14ac:dyDescent="0.2">
      <c r="A77" s="237" t="s">
        <v>19</v>
      </c>
      <c r="B77" s="237"/>
      <c r="C77" s="237"/>
      <c r="D77" s="237"/>
      <c r="E77" s="237"/>
      <c r="F77" s="237"/>
      <c r="G77" s="237"/>
      <c r="H77" s="237"/>
      <c r="I77" s="237"/>
      <c r="J77" s="237"/>
      <c r="K77" s="237"/>
      <c r="L77" s="237"/>
      <c r="M77" s="237"/>
    </row>
    <row r="78" spans="1:37" x14ac:dyDescent="0.2">
      <c r="A78" s="240" t="s">
        <v>11</v>
      </c>
      <c r="B78" s="240"/>
      <c r="C78" s="240"/>
      <c r="D78" s="240"/>
      <c r="E78" s="240"/>
      <c r="F78" s="240"/>
      <c r="G78" s="240"/>
      <c r="H78" s="240"/>
      <c r="I78" s="240"/>
      <c r="J78" s="240"/>
      <c r="K78" s="240"/>
      <c r="L78" s="240"/>
      <c r="M78" s="240"/>
    </row>
    <row r="79" spans="1:37" ht="20.25" customHeight="1" x14ac:dyDescent="0.2">
      <c r="A79" s="240" t="s">
        <v>12</v>
      </c>
      <c r="B79" s="240"/>
      <c r="C79" s="240"/>
      <c r="D79" s="240"/>
      <c r="E79" s="240"/>
      <c r="F79" s="240"/>
      <c r="G79" s="240"/>
      <c r="H79" s="240"/>
      <c r="I79" s="240"/>
      <c r="J79" s="240"/>
      <c r="K79" s="240"/>
      <c r="L79" s="240"/>
      <c r="M79" s="240"/>
    </row>
    <row r="80" spans="1:37" ht="57" customHeight="1" x14ac:dyDescent="0.2">
      <c r="A80" s="238" t="s">
        <v>26</v>
      </c>
      <c r="B80" s="238"/>
      <c r="C80" s="238"/>
      <c r="D80" s="238"/>
      <c r="E80" s="238"/>
      <c r="F80" s="238"/>
      <c r="G80" s="238"/>
      <c r="H80" s="238"/>
      <c r="I80" s="238"/>
      <c r="J80" s="238"/>
      <c r="K80" s="238"/>
      <c r="L80" s="238"/>
      <c r="M80" s="238"/>
    </row>
    <row r="81" spans="1:37" ht="39.75" customHeight="1" x14ac:dyDescent="0.2">
      <c r="A81" s="238" t="s">
        <v>35</v>
      </c>
      <c r="B81" s="238"/>
      <c r="C81" s="238"/>
      <c r="D81" s="238"/>
      <c r="E81" s="238"/>
      <c r="F81" s="238"/>
      <c r="G81" s="238"/>
      <c r="H81" s="238"/>
      <c r="I81" s="238"/>
      <c r="J81" s="238"/>
      <c r="K81" s="238"/>
      <c r="L81" s="238"/>
      <c r="M81" s="238"/>
    </row>
    <row r="82" spans="1:37" ht="48" customHeight="1" x14ac:dyDescent="0.2">
      <c r="A82" s="238" t="s">
        <v>31</v>
      </c>
      <c r="B82" s="238"/>
      <c r="C82" s="238"/>
      <c r="D82" s="238"/>
      <c r="E82" s="238"/>
      <c r="F82" s="238"/>
      <c r="G82" s="238"/>
      <c r="H82" s="238"/>
      <c r="I82" s="238"/>
      <c r="J82" s="238"/>
      <c r="K82" s="238"/>
      <c r="L82" s="238"/>
      <c r="M82" s="238"/>
    </row>
    <row r="83" spans="1:37" ht="67.5" customHeight="1" x14ac:dyDescent="0.2">
      <c r="A83" s="238" t="s">
        <v>29</v>
      </c>
      <c r="B83" s="238"/>
      <c r="C83" s="238"/>
      <c r="D83" s="238"/>
      <c r="E83" s="238"/>
      <c r="F83" s="238"/>
      <c r="G83" s="238"/>
      <c r="H83" s="238"/>
      <c r="I83" s="238"/>
      <c r="J83" s="238"/>
      <c r="K83" s="238"/>
      <c r="L83" s="238"/>
      <c r="M83" s="238"/>
    </row>
    <row r="84" spans="1:37" ht="25.5" customHeight="1" x14ac:dyDescent="0.2">
      <c r="A84" s="239" t="s">
        <v>20</v>
      </c>
      <c r="B84" s="239"/>
      <c r="C84" s="239"/>
      <c r="D84" s="239"/>
      <c r="E84" s="239"/>
      <c r="F84" s="239"/>
      <c r="G84" s="239"/>
      <c r="H84" s="239"/>
      <c r="I84" s="239"/>
      <c r="J84" s="239"/>
      <c r="K84" s="239"/>
      <c r="L84" s="239"/>
      <c r="M84" s="239"/>
    </row>
    <row r="94" spans="1:37" x14ac:dyDescent="0.2">
      <c r="C94" s="236"/>
      <c r="D94" s="30"/>
      <c r="E94" s="61"/>
      <c r="F94" s="45"/>
      <c r="G94" s="61"/>
      <c r="H94" s="236"/>
      <c r="I94" s="45"/>
      <c r="J94" s="45"/>
      <c r="K94" s="45"/>
      <c r="L94" s="45"/>
      <c r="M94" s="45"/>
      <c r="N94" s="236"/>
      <c r="O94" s="61"/>
      <c r="P94" s="61"/>
      <c r="Q94" s="61"/>
      <c r="R94" s="45"/>
      <c r="S94" s="61"/>
      <c r="T94" s="236"/>
      <c r="U94" s="45"/>
      <c r="V94" s="45"/>
      <c r="W94" s="45"/>
      <c r="X94" s="45"/>
      <c r="Y94" s="236"/>
      <c r="Z94" s="236"/>
      <c r="AA94" s="45"/>
      <c r="AB94" s="45"/>
      <c r="AC94" s="45"/>
      <c r="AD94" s="45"/>
      <c r="AE94" s="236"/>
      <c r="AF94" s="236"/>
      <c r="AG94" s="61"/>
      <c r="AH94" s="61"/>
      <c r="AI94" s="61"/>
      <c r="AJ94" s="45"/>
      <c r="AK94" s="61"/>
    </row>
    <row r="95" spans="1:37" x14ac:dyDescent="0.2">
      <c r="C95" s="236"/>
      <c r="D95" s="30"/>
      <c r="E95" s="61"/>
      <c r="F95" s="45"/>
      <c r="G95" s="61"/>
      <c r="H95" s="236"/>
      <c r="I95" s="45"/>
      <c r="J95" s="45"/>
      <c r="K95" s="45"/>
      <c r="L95" s="45"/>
      <c r="M95" s="45"/>
      <c r="N95" s="236"/>
      <c r="O95" s="61"/>
      <c r="P95" s="61"/>
      <c r="Q95" s="61"/>
      <c r="R95" s="45"/>
      <c r="S95" s="61"/>
      <c r="T95" s="236"/>
      <c r="U95" s="45"/>
      <c r="V95" s="45"/>
      <c r="W95" s="45"/>
      <c r="X95" s="45"/>
      <c r="Y95" s="236"/>
      <c r="Z95" s="236"/>
      <c r="AA95" s="45"/>
      <c r="AB95" s="45"/>
      <c r="AC95" s="45"/>
      <c r="AD95" s="45"/>
      <c r="AE95" s="236"/>
      <c r="AF95" s="236"/>
      <c r="AG95" s="61"/>
      <c r="AH95" s="61"/>
      <c r="AI95" s="61"/>
      <c r="AJ95" s="45"/>
      <c r="AK95" s="61"/>
    </row>
    <row r="96" spans="1:37" x14ac:dyDescent="0.2">
      <c r="C96" s="236"/>
      <c r="D96" s="30"/>
      <c r="E96" s="61"/>
      <c r="F96" s="45"/>
      <c r="G96" s="61"/>
      <c r="H96" s="236"/>
      <c r="I96" s="45"/>
      <c r="J96" s="45"/>
      <c r="K96" s="45"/>
      <c r="L96" s="45"/>
      <c r="M96" s="45"/>
      <c r="N96" s="236"/>
      <c r="O96" s="61"/>
      <c r="P96" s="61"/>
      <c r="Q96" s="61"/>
      <c r="R96" s="45"/>
      <c r="S96" s="61"/>
      <c r="T96" s="236"/>
      <c r="U96" s="45"/>
      <c r="V96" s="45"/>
      <c r="W96" s="45"/>
      <c r="X96" s="45"/>
      <c r="Y96" s="236"/>
      <c r="Z96" s="236"/>
      <c r="AA96" s="45"/>
      <c r="AB96" s="45"/>
      <c r="AC96" s="45"/>
      <c r="AD96" s="45"/>
      <c r="AE96" s="236"/>
      <c r="AF96" s="236"/>
      <c r="AG96" s="61"/>
      <c r="AH96" s="61"/>
      <c r="AI96" s="61"/>
      <c r="AJ96" s="45"/>
      <c r="AK96" s="61"/>
    </row>
    <row r="97" spans="3:37" x14ac:dyDescent="0.2">
      <c r="C97" s="236"/>
      <c r="D97" s="30"/>
      <c r="E97" s="61"/>
      <c r="F97" s="45"/>
      <c r="G97" s="61"/>
      <c r="H97" s="236"/>
      <c r="I97" s="45"/>
      <c r="J97" s="45"/>
      <c r="K97" s="45"/>
      <c r="L97" s="45"/>
      <c r="M97" s="45"/>
      <c r="N97" s="236"/>
      <c r="O97" s="61"/>
      <c r="P97" s="61"/>
      <c r="Q97" s="61"/>
      <c r="R97" s="45"/>
      <c r="S97" s="61"/>
      <c r="T97" s="236"/>
      <c r="U97" s="45"/>
      <c r="V97" s="45"/>
      <c r="W97" s="45"/>
      <c r="X97" s="45"/>
      <c r="Y97" s="236"/>
      <c r="Z97" s="236"/>
      <c r="AA97" s="45"/>
      <c r="AB97" s="45"/>
      <c r="AC97" s="45"/>
      <c r="AD97" s="45"/>
      <c r="AE97" s="236"/>
      <c r="AF97" s="236"/>
      <c r="AG97" s="61"/>
      <c r="AH97" s="61"/>
      <c r="AI97" s="61"/>
      <c r="AJ97" s="45"/>
      <c r="AK97" s="61"/>
    </row>
    <row r="98" spans="3:37" x14ac:dyDescent="0.2">
      <c r="C98" s="236"/>
      <c r="D98" s="30"/>
      <c r="E98" s="61"/>
      <c r="F98" s="45"/>
      <c r="G98" s="61"/>
      <c r="H98" s="236"/>
      <c r="I98" s="45"/>
      <c r="J98" s="45"/>
      <c r="K98" s="45"/>
      <c r="L98" s="45"/>
      <c r="M98" s="45"/>
      <c r="N98" s="236"/>
      <c r="O98" s="61"/>
      <c r="P98" s="61"/>
      <c r="Q98" s="61"/>
      <c r="R98" s="45"/>
      <c r="S98" s="61"/>
      <c r="T98" s="236"/>
      <c r="U98" s="45"/>
      <c r="V98" s="45"/>
      <c r="W98" s="45"/>
      <c r="X98" s="45"/>
      <c r="Y98" s="236"/>
      <c r="Z98" s="236"/>
      <c r="AA98" s="45"/>
      <c r="AB98" s="45"/>
      <c r="AC98" s="45"/>
      <c r="AD98" s="45"/>
      <c r="AE98" s="236"/>
      <c r="AF98" s="236"/>
      <c r="AG98" s="61"/>
      <c r="AH98" s="61"/>
      <c r="AI98" s="61"/>
      <c r="AJ98" s="45"/>
      <c r="AK98" s="61"/>
    </row>
    <row r="99" spans="3:37" x14ac:dyDescent="0.2">
      <c r="C99" s="236"/>
      <c r="D99" s="30"/>
      <c r="E99" s="61"/>
      <c r="F99" s="45"/>
      <c r="G99" s="61"/>
      <c r="H99" s="236"/>
      <c r="I99" s="45"/>
      <c r="J99" s="45"/>
      <c r="K99" s="45"/>
      <c r="L99" s="45"/>
      <c r="M99" s="45"/>
      <c r="N99" s="236"/>
      <c r="O99" s="61"/>
      <c r="P99" s="61"/>
      <c r="Q99" s="61"/>
      <c r="R99" s="45"/>
      <c r="S99" s="61"/>
      <c r="T99" s="236"/>
      <c r="U99" s="45"/>
      <c r="V99" s="45"/>
      <c r="W99" s="45"/>
      <c r="X99" s="45"/>
      <c r="Y99" s="236"/>
      <c r="Z99" s="236"/>
      <c r="AA99" s="45"/>
      <c r="AB99" s="45"/>
      <c r="AC99" s="45"/>
      <c r="AD99" s="45"/>
      <c r="AE99" s="236"/>
      <c r="AF99" s="236"/>
      <c r="AG99" s="61"/>
      <c r="AH99" s="61"/>
      <c r="AI99" s="61"/>
      <c r="AJ99" s="45"/>
      <c r="AK99" s="61"/>
    </row>
    <row r="100" spans="3:37" x14ac:dyDescent="0.2">
      <c r="C100" s="236"/>
      <c r="D100" s="30"/>
      <c r="E100" s="61"/>
      <c r="F100" s="45"/>
      <c r="G100" s="61"/>
      <c r="H100" s="236"/>
      <c r="I100" s="45"/>
      <c r="J100" s="45"/>
      <c r="K100" s="45"/>
      <c r="L100" s="45"/>
      <c r="M100" s="45"/>
      <c r="N100" s="236"/>
      <c r="O100" s="61"/>
      <c r="P100" s="61"/>
      <c r="Q100" s="61"/>
      <c r="R100" s="45"/>
      <c r="S100" s="61"/>
      <c r="T100" s="236"/>
      <c r="U100" s="45"/>
      <c r="V100" s="45"/>
      <c r="W100" s="45"/>
      <c r="X100" s="45"/>
      <c r="Y100" s="236"/>
      <c r="Z100" s="236"/>
      <c r="AA100" s="45"/>
      <c r="AB100" s="45"/>
      <c r="AC100" s="45"/>
      <c r="AD100" s="45"/>
      <c r="AE100" s="236"/>
      <c r="AF100" s="236"/>
      <c r="AG100" s="61"/>
      <c r="AH100" s="61"/>
      <c r="AI100" s="61"/>
      <c r="AJ100" s="45"/>
      <c r="AK100" s="61"/>
    </row>
    <row r="101" spans="3:37" x14ac:dyDescent="0.2">
      <c r="C101" s="236"/>
      <c r="D101" s="30"/>
      <c r="E101" s="61"/>
      <c r="F101" s="45"/>
      <c r="G101" s="61"/>
      <c r="H101" s="236"/>
      <c r="I101" s="45"/>
      <c r="J101" s="45"/>
      <c r="K101" s="45"/>
      <c r="L101" s="45"/>
      <c r="M101" s="45"/>
      <c r="N101" s="236"/>
      <c r="O101" s="61"/>
      <c r="P101" s="61"/>
      <c r="Q101" s="61"/>
      <c r="R101" s="45"/>
      <c r="S101" s="61"/>
      <c r="T101" s="236"/>
      <c r="U101" s="45"/>
      <c r="V101" s="45"/>
      <c r="W101" s="45"/>
      <c r="X101" s="45"/>
      <c r="Y101" s="236"/>
      <c r="Z101" s="236"/>
      <c r="AA101" s="45"/>
      <c r="AB101" s="45"/>
      <c r="AC101" s="45"/>
      <c r="AD101" s="45"/>
      <c r="AE101" s="236"/>
      <c r="AF101" s="236"/>
      <c r="AG101" s="61"/>
      <c r="AH101" s="61"/>
      <c r="AI101" s="61"/>
      <c r="AJ101" s="45"/>
      <c r="AK101" s="61"/>
    </row>
    <row r="102" spans="3:37" x14ac:dyDescent="0.2">
      <c r="C102" s="236"/>
      <c r="D102" s="30"/>
      <c r="E102" s="61"/>
      <c r="F102" s="45"/>
      <c r="G102" s="61"/>
      <c r="H102" s="236"/>
      <c r="I102" s="45"/>
      <c r="J102" s="45"/>
      <c r="K102" s="45"/>
      <c r="L102" s="45"/>
      <c r="M102" s="45"/>
      <c r="N102" s="236"/>
      <c r="O102" s="61"/>
      <c r="P102" s="61"/>
      <c r="Q102" s="61"/>
      <c r="R102" s="45"/>
      <c r="S102" s="61"/>
      <c r="T102" s="236"/>
      <c r="U102" s="45"/>
      <c r="V102" s="45"/>
      <c r="W102" s="45"/>
      <c r="X102" s="45"/>
      <c r="Y102" s="236"/>
      <c r="Z102" s="236"/>
      <c r="AA102" s="45"/>
      <c r="AB102" s="45"/>
      <c r="AC102" s="45"/>
      <c r="AD102" s="45"/>
      <c r="AE102" s="236"/>
      <c r="AF102" s="236"/>
      <c r="AG102" s="61"/>
      <c r="AH102" s="61"/>
      <c r="AI102" s="61"/>
      <c r="AJ102" s="45"/>
      <c r="AK102" s="61"/>
    </row>
    <row r="103" spans="3:37" x14ac:dyDescent="0.2">
      <c r="C103" s="236"/>
      <c r="D103" s="30"/>
      <c r="E103" s="61"/>
      <c r="F103" s="45"/>
      <c r="G103" s="61"/>
      <c r="H103" s="236"/>
      <c r="I103" s="45"/>
      <c r="J103" s="45"/>
      <c r="K103" s="45"/>
      <c r="L103" s="45"/>
      <c r="M103" s="45"/>
      <c r="N103" s="236"/>
      <c r="O103" s="61"/>
      <c r="P103" s="61"/>
      <c r="Q103" s="61"/>
      <c r="R103" s="45"/>
      <c r="S103" s="61"/>
      <c r="T103" s="236"/>
      <c r="U103" s="45"/>
      <c r="V103" s="45"/>
      <c r="W103" s="45"/>
      <c r="X103" s="45"/>
      <c r="Y103" s="236"/>
      <c r="Z103" s="236"/>
      <c r="AA103" s="45"/>
      <c r="AB103" s="45"/>
      <c r="AC103" s="45"/>
      <c r="AD103" s="45"/>
      <c r="AE103" s="236"/>
      <c r="AF103" s="236"/>
      <c r="AG103" s="61"/>
      <c r="AH103" s="61"/>
      <c r="AI103" s="61"/>
      <c r="AJ103" s="45"/>
      <c r="AK103" s="61"/>
    </row>
    <row r="104" spans="3:37" x14ac:dyDescent="0.2">
      <c r="C104" s="236"/>
      <c r="D104" s="30"/>
      <c r="E104" s="61"/>
      <c r="F104" s="45"/>
      <c r="G104" s="61"/>
      <c r="H104" s="236"/>
      <c r="I104" s="45"/>
      <c r="J104" s="45"/>
      <c r="K104" s="45"/>
      <c r="L104" s="45"/>
      <c r="M104" s="45"/>
      <c r="N104" s="236"/>
      <c r="O104" s="61"/>
      <c r="P104" s="61"/>
      <c r="Q104" s="61"/>
      <c r="R104" s="45"/>
      <c r="S104" s="61"/>
      <c r="T104" s="236"/>
      <c r="U104" s="45"/>
      <c r="V104" s="45"/>
      <c r="W104" s="45"/>
      <c r="X104" s="45"/>
      <c r="Y104" s="236"/>
      <c r="Z104" s="236"/>
      <c r="AA104" s="45"/>
      <c r="AB104" s="45"/>
      <c r="AC104" s="45"/>
      <c r="AD104" s="45"/>
      <c r="AE104" s="236"/>
      <c r="AF104" s="236"/>
      <c r="AG104" s="61"/>
      <c r="AH104" s="61"/>
      <c r="AI104" s="61"/>
      <c r="AJ104" s="45"/>
      <c r="AK104" s="61"/>
    </row>
    <row r="105" spans="3:37" x14ac:dyDescent="0.2">
      <c r="C105" s="236"/>
      <c r="D105" s="30"/>
      <c r="E105" s="61"/>
      <c r="F105" s="45"/>
      <c r="G105" s="61"/>
      <c r="H105" s="236"/>
      <c r="I105" s="45"/>
      <c r="J105" s="45"/>
      <c r="K105" s="45"/>
      <c r="L105" s="45"/>
      <c r="M105" s="45"/>
      <c r="N105" s="236"/>
      <c r="O105" s="61"/>
      <c r="P105" s="61"/>
      <c r="Q105" s="61"/>
      <c r="R105" s="45"/>
      <c r="S105" s="61"/>
      <c r="T105" s="236"/>
      <c r="U105" s="45"/>
      <c r="V105" s="45"/>
      <c r="W105" s="45"/>
      <c r="X105" s="45"/>
      <c r="Y105" s="236"/>
      <c r="Z105" s="236"/>
      <c r="AA105" s="45"/>
      <c r="AB105" s="45"/>
      <c r="AC105" s="45"/>
      <c r="AD105" s="45"/>
      <c r="AE105" s="236"/>
      <c r="AF105" s="236"/>
      <c r="AG105" s="61"/>
      <c r="AH105" s="61"/>
      <c r="AI105" s="61"/>
      <c r="AJ105" s="45"/>
      <c r="AK105" s="61"/>
    </row>
    <row r="106" spans="3:37" x14ac:dyDescent="0.2">
      <c r="C106" s="236"/>
      <c r="D106" s="30"/>
      <c r="E106" s="61"/>
      <c r="F106" s="45"/>
      <c r="G106" s="61"/>
      <c r="H106" s="236"/>
      <c r="I106" s="45"/>
      <c r="J106" s="45"/>
      <c r="K106" s="45"/>
      <c r="L106" s="45"/>
      <c r="M106" s="45"/>
      <c r="N106" s="236"/>
      <c r="O106" s="61"/>
      <c r="P106" s="61"/>
      <c r="Q106" s="61"/>
      <c r="R106" s="45"/>
      <c r="S106" s="61"/>
      <c r="T106" s="236"/>
      <c r="U106" s="45"/>
      <c r="V106" s="45"/>
      <c r="W106" s="45"/>
      <c r="X106" s="45"/>
      <c r="Y106" s="236"/>
      <c r="Z106" s="236"/>
      <c r="AA106" s="45"/>
      <c r="AB106" s="45"/>
      <c r="AC106" s="45"/>
      <c r="AD106" s="45"/>
      <c r="AE106" s="236"/>
      <c r="AF106" s="236"/>
      <c r="AG106" s="61"/>
      <c r="AH106" s="61"/>
      <c r="AI106" s="61"/>
      <c r="AJ106" s="45"/>
      <c r="AK106" s="61"/>
    </row>
    <row r="107" spans="3:37" x14ac:dyDescent="0.2">
      <c r="C107" s="236"/>
      <c r="D107" s="30"/>
      <c r="E107" s="61"/>
      <c r="F107" s="45"/>
      <c r="G107" s="61"/>
      <c r="H107" s="236"/>
      <c r="I107" s="45"/>
      <c r="J107" s="45"/>
      <c r="K107" s="45"/>
      <c r="L107" s="45"/>
      <c r="M107" s="45"/>
      <c r="N107" s="236"/>
      <c r="O107" s="61"/>
      <c r="P107" s="61"/>
      <c r="Q107" s="61"/>
      <c r="R107" s="45"/>
      <c r="S107" s="61"/>
      <c r="T107" s="236"/>
      <c r="U107" s="45"/>
      <c r="V107" s="45"/>
      <c r="W107" s="45"/>
      <c r="X107" s="45"/>
      <c r="Y107" s="236"/>
      <c r="Z107" s="236"/>
      <c r="AA107" s="45"/>
      <c r="AB107" s="45"/>
      <c r="AC107" s="45"/>
      <c r="AD107" s="45"/>
      <c r="AE107" s="236"/>
      <c r="AF107" s="236"/>
      <c r="AG107" s="61"/>
      <c r="AH107" s="61"/>
      <c r="AI107" s="61"/>
      <c r="AJ107" s="45"/>
      <c r="AK107" s="61"/>
    </row>
    <row r="108" spans="3:37" x14ac:dyDescent="0.2">
      <c r="C108" s="236"/>
      <c r="D108" s="30"/>
      <c r="E108" s="61"/>
      <c r="F108" s="45"/>
      <c r="G108" s="61"/>
      <c r="H108" s="236"/>
      <c r="I108" s="45"/>
      <c r="J108" s="45"/>
      <c r="K108" s="45"/>
      <c r="L108" s="45"/>
      <c r="M108" s="45"/>
      <c r="N108" s="236"/>
      <c r="O108" s="61"/>
      <c r="P108" s="61"/>
      <c r="Q108" s="61"/>
      <c r="R108" s="45"/>
      <c r="S108" s="61"/>
      <c r="T108" s="236"/>
      <c r="U108" s="45"/>
      <c r="V108" s="45"/>
      <c r="W108" s="45"/>
      <c r="X108" s="45"/>
      <c r="Y108" s="236"/>
      <c r="Z108" s="236"/>
      <c r="AA108" s="45"/>
      <c r="AB108" s="45"/>
      <c r="AC108" s="45"/>
      <c r="AD108" s="45"/>
      <c r="AE108" s="236"/>
      <c r="AF108" s="236"/>
      <c r="AG108" s="61"/>
      <c r="AH108" s="61"/>
      <c r="AI108" s="61"/>
      <c r="AJ108" s="45"/>
      <c r="AK108" s="61"/>
    </row>
    <row r="109" spans="3:37" x14ac:dyDescent="0.2">
      <c r="C109" s="236"/>
      <c r="D109" s="30"/>
      <c r="E109" s="61"/>
      <c r="F109" s="45"/>
      <c r="G109" s="61"/>
      <c r="H109" s="236"/>
      <c r="I109" s="45"/>
      <c r="J109" s="45"/>
      <c r="K109" s="45"/>
      <c r="L109" s="45"/>
      <c r="M109" s="45"/>
      <c r="N109" s="236"/>
      <c r="O109" s="61"/>
      <c r="P109" s="61"/>
      <c r="Q109" s="61"/>
      <c r="R109" s="45"/>
      <c r="S109" s="61"/>
      <c r="T109" s="236"/>
      <c r="U109" s="45"/>
      <c r="V109" s="45"/>
      <c r="W109" s="45"/>
      <c r="X109" s="45"/>
      <c r="Y109" s="236"/>
      <c r="Z109" s="236"/>
      <c r="AA109" s="45"/>
      <c r="AB109" s="45"/>
      <c r="AC109" s="45"/>
      <c r="AD109" s="45"/>
      <c r="AE109" s="236"/>
      <c r="AF109" s="236"/>
      <c r="AG109" s="61"/>
      <c r="AH109" s="61"/>
      <c r="AI109" s="61"/>
      <c r="AJ109" s="45"/>
      <c r="AK109" s="61"/>
    </row>
    <row r="110" spans="3:37" x14ac:dyDescent="0.2">
      <c r="C110" s="236"/>
      <c r="D110" s="30"/>
      <c r="E110" s="61"/>
      <c r="F110" s="45"/>
      <c r="G110" s="61"/>
      <c r="H110" s="236"/>
      <c r="I110" s="45"/>
      <c r="J110" s="45"/>
      <c r="K110" s="45"/>
      <c r="L110" s="45"/>
      <c r="M110" s="45"/>
      <c r="N110" s="236"/>
      <c r="O110" s="61"/>
      <c r="P110" s="61"/>
      <c r="Q110" s="61"/>
      <c r="R110" s="45"/>
      <c r="S110" s="61"/>
      <c r="T110" s="236"/>
      <c r="U110" s="45"/>
      <c r="V110" s="45"/>
      <c r="W110" s="45"/>
      <c r="X110" s="45"/>
      <c r="Y110" s="236"/>
      <c r="Z110" s="236"/>
      <c r="AA110" s="45"/>
      <c r="AB110" s="45"/>
      <c r="AC110" s="45"/>
      <c r="AD110" s="45"/>
      <c r="AE110" s="236"/>
      <c r="AF110" s="236"/>
      <c r="AG110" s="61"/>
      <c r="AH110" s="61"/>
      <c r="AI110" s="61"/>
      <c r="AJ110" s="45"/>
      <c r="AK110" s="61"/>
    </row>
    <row r="111" spans="3:37" x14ac:dyDescent="0.2">
      <c r="C111" s="236"/>
      <c r="D111" s="30"/>
      <c r="E111" s="61"/>
      <c r="F111" s="45"/>
      <c r="G111" s="61"/>
      <c r="H111" s="236"/>
      <c r="I111" s="45"/>
      <c r="J111" s="45"/>
      <c r="K111" s="45"/>
      <c r="L111" s="45"/>
      <c r="M111" s="45"/>
      <c r="N111" s="236"/>
      <c r="O111" s="61"/>
      <c r="P111" s="61"/>
      <c r="Q111" s="61"/>
      <c r="R111" s="45"/>
      <c r="S111" s="61"/>
      <c r="T111" s="236"/>
      <c r="U111" s="45"/>
      <c r="V111" s="45"/>
      <c r="W111" s="45"/>
      <c r="X111" s="45"/>
      <c r="Y111" s="236"/>
      <c r="Z111" s="236"/>
      <c r="AA111" s="45"/>
      <c r="AB111" s="45"/>
      <c r="AC111" s="45"/>
      <c r="AD111" s="45"/>
      <c r="AE111" s="236"/>
      <c r="AF111" s="236"/>
      <c r="AG111" s="61"/>
      <c r="AH111" s="61"/>
      <c r="AI111" s="61"/>
      <c r="AJ111" s="45"/>
      <c r="AK111" s="61"/>
    </row>
    <row r="112" spans="3:37" x14ac:dyDescent="0.2">
      <c r="C112" s="236"/>
      <c r="D112" s="30"/>
      <c r="E112" s="61"/>
      <c r="F112" s="45"/>
      <c r="G112" s="61"/>
      <c r="H112" s="236"/>
      <c r="I112" s="45"/>
      <c r="J112" s="45"/>
      <c r="K112" s="45"/>
      <c r="L112" s="45"/>
      <c r="M112" s="45"/>
      <c r="N112" s="236"/>
      <c r="O112" s="61"/>
      <c r="P112" s="61"/>
      <c r="Q112" s="61"/>
      <c r="R112" s="45"/>
      <c r="S112" s="61"/>
      <c r="T112" s="236"/>
      <c r="U112" s="45"/>
      <c r="V112" s="45"/>
      <c r="W112" s="45"/>
      <c r="X112" s="45"/>
      <c r="Y112" s="236"/>
      <c r="Z112" s="236"/>
      <c r="AA112" s="45"/>
      <c r="AB112" s="45"/>
      <c r="AC112" s="45"/>
      <c r="AD112" s="45"/>
      <c r="AE112" s="236"/>
      <c r="AF112" s="236"/>
      <c r="AG112" s="61"/>
      <c r="AH112" s="61"/>
      <c r="AI112" s="61"/>
      <c r="AJ112" s="45"/>
      <c r="AK112" s="61"/>
    </row>
    <row r="113" spans="3:37" x14ac:dyDescent="0.2">
      <c r="C113" s="236"/>
      <c r="D113" s="30"/>
      <c r="E113" s="61"/>
      <c r="F113" s="45"/>
      <c r="G113" s="61"/>
      <c r="H113" s="236"/>
      <c r="I113" s="45"/>
      <c r="J113" s="45"/>
      <c r="K113" s="45"/>
      <c r="L113" s="45"/>
      <c r="M113" s="45"/>
      <c r="N113" s="236"/>
      <c r="O113" s="61"/>
      <c r="P113" s="61"/>
      <c r="Q113" s="61"/>
      <c r="R113" s="45"/>
      <c r="S113" s="61"/>
      <c r="T113" s="236"/>
      <c r="U113" s="45"/>
      <c r="V113" s="45"/>
      <c r="W113" s="45"/>
      <c r="X113" s="45"/>
      <c r="Y113" s="236"/>
      <c r="Z113" s="236"/>
      <c r="AA113" s="45"/>
      <c r="AB113" s="45"/>
      <c r="AC113" s="45"/>
      <c r="AD113" s="45"/>
      <c r="AE113" s="236"/>
      <c r="AF113" s="236"/>
      <c r="AG113" s="61"/>
      <c r="AH113" s="61"/>
      <c r="AI113" s="61"/>
      <c r="AJ113" s="45"/>
      <c r="AK113" s="61"/>
    </row>
    <row r="114" spans="3:37" x14ac:dyDescent="0.2">
      <c r="C114" s="236"/>
      <c r="D114" s="30"/>
      <c r="E114" s="61"/>
      <c r="F114" s="45"/>
      <c r="G114" s="61"/>
      <c r="H114" s="236"/>
      <c r="I114" s="45"/>
      <c r="J114" s="45"/>
      <c r="K114" s="45"/>
      <c r="L114" s="45"/>
      <c r="M114" s="45"/>
      <c r="N114" s="236"/>
      <c r="O114" s="61"/>
      <c r="P114" s="61"/>
      <c r="Q114" s="61"/>
      <c r="R114" s="45"/>
      <c r="S114" s="61"/>
      <c r="T114" s="236"/>
      <c r="U114" s="45"/>
      <c r="V114" s="45"/>
      <c r="W114" s="45"/>
      <c r="X114" s="45"/>
      <c r="Y114" s="236"/>
      <c r="Z114" s="236"/>
      <c r="AA114" s="45"/>
      <c r="AB114" s="45"/>
      <c r="AC114" s="45"/>
      <c r="AD114" s="45"/>
      <c r="AE114" s="236"/>
      <c r="AF114" s="236"/>
      <c r="AG114" s="61"/>
      <c r="AH114" s="61"/>
      <c r="AI114" s="61"/>
      <c r="AJ114" s="45"/>
      <c r="AK114" s="61"/>
    </row>
    <row r="115" spans="3:37" x14ac:dyDescent="0.2">
      <c r="C115" s="236"/>
      <c r="D115" s="30"/>
      <c r="E115" s="61"/>
      <c r="F115" s="45"/>
      <c r="G115" s="61"/>
      <c r="H115" s="236"/>
      <c r="I115" s="45"/>
      <c r="J115" s="45"/>
      <c r="K115" s="45"/>
      <c r="L115" s="45"/>
      <c r="M115" s="45"/>
      <c r="N115" s="236"/>
      <c r="O115" s="61"/>
      <c r="P115" s="61"/>
      <c r="Q115" s="61"/>
      <c r="R115" s="45"/>
      <c r="S115" s="61"/>
      <c r="T115" s="236"/>
      <c r="U115" s="45"/>
      <c r="V115" s="45"/>
      <c r="W115" s="45"/>
      <c r="X115" s="45"/>
      <c r="Y115" s="236"/>
      <c r="Z115" s="236"/>
      <c r="AA115" s="45"/>
      <c r="AB115" s="45"/>
      <c r="AC115" s="45"/>
      <c r="AD115" s="45"/>
      <c r="AE115" s="236"/>
      <c r="AF115" s="236"/>
      <c r="AG115" s="61"/>
      <c r="AH115" s="61"/>
      <c r="AI115" s="61"/>
      <c r="AJ115" s="45"/>
      <c r="AK115" s="61"/>
    </row>
    <row r="116" spans="3:37" x14ac:dyDescent="0.2">
      <c r="C116" s="236"/>
      <c r="D116" s="30"/>
      <c r="E116" s="61"/>
      <c r="F116" s="45"/>
      <c r="G116" s="61"/>
      <c r="H116" s="236"/>
      <c r="I116" s="45"/>
      <c r="J116" s="45"/>
      <c r="K116" s="45"/>
      <c r="L116" s="45"/>
      <c r="M116" s="45"/>
      <c r="N116" s="236"/>
      <c r="O116" s="61"/>
      <c r="P116" s="61"/>
      <c r="Q116" s="61"/>
      <c r="R116" s="45"/>
      <c r="S116" s="61"/>
      <c r="T116" s="236"/>
      <c r="U116" s="45"/>
      <c r="V116" s="45"/>
      <c r="W116" s="45"/>
      <c r="X116" s="45"/>
      <c r="Y116" s="236"/>
      <c r="Z116" s="236"/>
      <c r="AA116" s="45"/>
      <c r="AB116" s="45"/>
      <c r="AC116" s="45"/>
      <c r="AD116" s="45"/>
      <c r="AE116" s="236"/>
      <c r="AF116" s="236"/>
      <c r="AG116" s="61"/>
      <c r="AH116" s="61"/>
      <c r="AI116" s="61"/>
      <c r="AJ116" s="45"/>
      <c r="AK116" s="61"/>
    </row>
    <row r="117" spans="3:37" x14ac:dyDescent="0.2">
      <c r="C117" s="236"/>
      <c r="D117" s="30"/>
      <c r="E117" s="61"/>
      <c r="F117" s="45"/>
      <c r="G117" s="61"/>
      <c r="H117" s="236"/>
      <c r="I117" s="45"/>
      <c r="J117" s="45"/>
      <c r="K117" s="45"/>
      <c r="L117" s="45"/>
      <c r="M117" s="45"/>
      <c r="N117" s="236"/>
      <c r="O117" s="61"/>
      <c r="P117" s="61"/>
      <c r="Q117" s="61"/>
      <c r="R117" s="45"/>
      <c r="S117" s="61"/>
      <c r="T117" s="236"/>
      <c r="U117" s="45"/>
      <c r="V117" s="45"/>
      <c r="W117" s="45"/>
      <c r="X117" s="45"/>
      <c r="Y117" s="236"/>
      <c r="Z117" s="236"/>
      <c r="AA117" s="45"/>
      <c r="AB117" s="45"/>
      <c r="AC117" s="45"/>
      <c r="AD117" s="45"/>
      <c r="AE117" s="236"/>
      <c r="AF117" s="236"/>
      <c r="AG117" s="61"/>
      <c r="AH117" s="61"/>
      <c r="AI117" s="61"/>
      <c r="AJ117" s="45"/>
      <c r="AK117" s="61"/>
    </row>
    <row r="118" spans="3:37" x14ac:dyDescent="0.2">
      <c r="C118" s="236"/>
      <c r="D118" s="30"/>
      <c r="E118" s="61"/>
      <c r="F118" s="45"/>
      <c r="G118" s="61"/>
      <c r="H118" s="236"/>
      <c r="I118" s="45"/>
      <c r="J118" s="45"/>
      <c r="K118" s="45"/>
      <c r="L118" s="45"/>
      <c r="M118" s="45"/>
      <c r="N118" s="236"/>
      <c r="O118" s="61"/>
      <c r="P118" s="61"/>
      <c r="Q118" s="61"/>
      <c r="R118" s="45"/>
      <c r="S118" s="61"/>
      <c r="T118" s="236"/>
      <c r="U118" s="45"/>
      <c r="V118" s="45"/>
      <c r="W118" s="45"/>
      <c r="X118" s="45"/>
      <c r="Y118" s="236"/>
      <c r="Z118" s="236"/>
      <c r="AA118" s="45"/>
      <c r="AB118" s="45"/>
      <c r="AC118" s="45"/>
      <c r="AD118" s="45"/>
      <c r="AE118" s="236"/>
      <c r="AF118" s="236"/>
      <c r="AG118" s="61"/>
      <c r="AH118" s="61"/>
      <c r="AI118" s="61"/>
      <c r="AJ118" s="45"/>
      <c r="AK118" s="61"/>
    </row>
    <row r="119" spans="3:37" x14ac:dyDescent="0.2">
      <c r="C119" s="236"/>
      <c r="D119" s="30"/>
      <c r="E119" s="61"/>
      <c r="F119" s="45"/>
      <c r="G119" s="61"/>
      <c r="H119" s="236"/>
      <c r="I119" s="45"/>
      <c r="J119" s="45"/>
      <c r="K119" s="45"/>
      <c r="L119" s="45"/>
      <c r="M119" s="45"/>
      <c r="N119" s="236"/>
      <c r="O119" s="61"/>
      <c r="P119" s="61"/>
      <c r="Q119" s="61"/>
      <c r="R119" s="45"/>
      <c r="S119" s="61"/>
      <c r="T119" s="236"/>
      <c r="U119" s="45"/>
      <c r="V119" s="45"/>
      <c r="W119" s="45"/>
      <c r="X119" s="45"/>
      <c r="Y119" s="236"/>
      <c r="Z119" s="236"/>
      <c r="AA119" s="45"/>
      <c r="AB119" s="45"/>
      <c r="AC119" s="45"/>
      <c r="AD119" s="45"/>
      <c r="AE119" s="236"/>
      <c r="AF119" s="236"/>
      <c r="AG119" s="61"/>
      <c r="AH119" s="61"/>
      <c r="AI119" s="61"/>
      <c r="AJ119" s="45"/>
      <c r="AK119" s="61"/>
    </row>
    <row r="120" spans="3:37" x14ac:dyDescent="0.2">
      <c r="C120" s="236"/>
      <c r="D120" s="30"/>
      <c r="E120" s="61"/>
      <c r="F120" s="45"/>
      <c r="G120" s="61"/>
      <c r="H120" s="236"/>
      <c r="I120" s="45"/>
      <c r="J120" s="45"/>
      <c r="K120" s="45"/>
      <c r="L120" s="45"/>
      <c r="M120" s="45"/>
      <c r="N120" s="236"/>
      <c r="O120" s="61"/>
      <c r="P120" s="61"/>
      <c r="Q120" s="61"/>
      <c r="R120" s="45"/>
      <c r="S120" s="61"/>
      <c r="T120" s="236"/>
      <c r="U120" s="45"/>
      <c r="V120" s="45"/>
      <c r="W120" s="45"/>
      <c r="X120" s="45"/>
      <c r="Y120" s="236"/>
      <c r="Z120" s="236"/>
      <c r="AA120" s="45"/>
      <c r="AB120" s="45"/>
      <c r="AC120" s="45"/>
      <c r="AD120" s="45"/>
      <c r="AE120" s="236"/>
      <c r="AF120" s="236"/>
      <c r="AG120" s="61"/>
      <c r="AH120" s="61"/>
      <c r="AI120" s="61"/>
      <c r="AJ120" s="45"/>
      <c r="AK120" s="61"/>
    </row>
    <row r="121" spans="3:37" x14ac:dyDescent="0.2">
      <c r="C121" s="236"/>
      <c r="D121" s="30"/>
      <c r="E121" s="61"/>
      <c r="F121" s="45"/>
      <c r="G121" s="61"/>
      <c r="H121" s="236"/>
      <c r="I121" s="45"/>
      <c r="J121" s="45"/>
      <c r="K121" s="45"/>
      <c r="L121" s="45"/>
      <c r="M121" s="45"/>
      <c r="N121" s="236"/>
      <c r="O121" s="61"/>
      <c r="P121" s="61"/>
      <c r="Q121" s="61"/>
      <c r="R121" s="45"/>
      <c r="S121" s="61"/>
      <c r="T121" s="236"/>
      <c r="U121" s="45"/>
      <c r="V121" s="45"/>
      <c r="W121" s="45"/>
      <c r="X121" s="45"/>
      <c r="Y121" s="236"/>
      <c r="Z121" s="236"/>
      <c r="AA121" s="45"/>
      <c r="AB121" s="45"/>
      <c r="AC121" s="45"/>
      <c r="AD121" s="45"/>
      <c r="AE121" s="236"/>
      <c r="AF121" s="236"/>
      <c r="AG121" s="61"/>
      <c r="AH121" s="61"/>
      <c r="AI121" s="61"/>
      <c r="AJ121" s="45"/>
      <c r="AK121" s="61"/>
    </row>
    <row r="122" spans="3:37" x14ac:dyDescent="0.2">
      <c r="C122" s="236"/>
      <c r="D122" s="30"/>
      <c r="E122" s="61"/>
      <c r="F122" s="45"/>
      <c r="G122" s="61"/>
      <c r="H122" s="236"/>
      <c r="I122" s="45"/>
      <c r="J122" s="45"/>
      <c r="K122" s="45"/>
      <c r="L122" s="45"/>
      <c r="M122" s="45"/>
      <c r="N122" s="236"/>
      <c r="O122" s="61"/>
      <c r="P122" s="61"/>
      <c r="Q122" s="61"/>
      <c r="R122" s="45"/>
      <c r="S122" s="61"/>
      <c r="T122" s="236"/>
      <c r="U122" s="45"/>
      <c r="V122" s="45"/>
      <c r="W122" s="45"/>
      <c r="X122" s="45"/>
      <c r="Y122" s="236"/>
      <c r="Z122" s="236"/>
      <c r="AA122" s="45"/>
      <c r="AB122" s="45"/>
      <c r="AC122" s="45"/>
      <c r="AD122" s="45"/>
      <c r="AE122" s="236"/>
      <c r="AF122" s="236"/>
      <c r="AG122" s="61"/>
      <c r="AH122" s="61"/>
      <c r="AI122" s="61"/>
      <c r="AJ122" s="45"/>
      <c r="AK122" s="61"/>
    </row>
    <row r="123" spans="3:37" x14ac:dyDescent="0.2">
      <c r="C123" s="236"/>
      <c r="D123" s="30"/>
      <c r="E123" s="61"/>
      <c r="F123" s="45"/>
      <c r="G123" s="61"/>
      <c r="H123" s="236"/>
      <c r="I123" s="45"/>
      <c r="J123" s="45"/>
      <c r="K123" s="45"/>
      <c r="L123" s="45"/>
      <c r="M123" s="45"/>
      <c r="N123" s="236"/>
      <c r="O123" s="61"/>
      <c r="P123" s="61"/>
      <c r="Q123" s="61"/>
      <c r="R123" s="45"/>
      <c r="S123" s="61"/>
      <c r="T123" s="236"/>
      <c r="U123" s="45"/>
      <c r="V123" s="45"/>
      <c r="W123" s="45"/>
      <c r="X123" s="45"/>
      <c r="Y123" s="236"/>
      <c r="Z123" s="236"/>
      <c r="AA123" s="45"/>
      <c r="AB123" s="45"/>
      <c r="AC123" s="45"/>
      <c r="AD123" s="45"/>
      <c r="AE123" s="236"/>
      <c r="AF123" s="236"/>
      <c r="AG123" s="61"/>
      <c r="AH123" s="61"/>
      <c r="AI123" s="61"/>
      <c r="AJ123" s="45"/>
      <c r="AK123" s="61"/>
    </row>
    <row r="124" spans="3:37" x14ac:dyDescent="0.2">
      <c r="C124" s="236"/>
      <c r="D124" s="30"/>
      <c r="E124" s="61"/>
      <c r="F124" s="45"/>
      <c r="G124" s="61"/>
      <c r="H124" s="236"/>
      <c r="I124" s="45"/>
      <c r="J124" s="45"/>
      <c r="K124" s="45"/>
      <c r="L124" s="45"/>
      <c r="M124" s="45"/>
      <c r="N124" s="236"/>
      <c r="O124" s="61"/>
      <c r="P124" s="61"/>
      <c r="Q124" s="61"/>
      <c r="R124" s="45"/>
      <c r="S124" s="61"/>
      <c r="T124" s="236"/>
      <c r="U124" s="45"/>
      <c r="V124" s="45"/>
      <c r="W124" s="45"/>
      <c r="X124" s="45"/>
      <c r="Y124" s="236"/>
      <c r="Z124" s="236"/>
      <c r="AA124" s="45"/>
      <c r="AB124" s="45"/>
      <c r="AC124" s="45"/>
      <c r="AD124" s="45"/>
      <c r="AE124" s="236"/>
      <c r="AF124" s="236"/>
      <c r="AG124" s="61"/>
      <c r="AH124" s="61"/>
      <c r="AI124" s="61"/>
      <c r="AJ124" s="45"/>
      <c r="AK124" s="61"/>
    </row>
    <row r="125" spans="3:37" x14ac:dyDescent="0.2">
      <c r="C125" s="236"/>
      <c r="D125" s="30"/>
      <c r="E125" s="61"/>
      <c r="F125" s="45"/>
      <c r="G125" s="61"/>
      <c r="H125" s="236"/>
      <c r="I125" s="45"/>
      <c r="J125" s="45"/>
      <c r="K125" s="45"/>
      <c r="L125" s="45"/>
      <c r="M125" s="45"/>
      <c r="N125" s="236"/>
      <c r="O125" s="61"/>
      <c r="P125" s="61"/>
      <c r="Q125" s="61"/>
      <c r="R125" s="45"/>
      <c r="S125" s="61"/>
      <c r="T125" s="236"/>
      <c r="U125" s="45"/>
      <c r="V125" s="45"/>
      <c r="W125" s="45"/>
      <c r="X125" s="45"/>
      <c r="Y125" s="236"/>
      <c r="Z125" s="236"/>
      <c r="AA125" s="45"/>
      <c r="AB125" s="45"/>
      <c r="AC125" s="45"/>
      <c r="AD125" s="45"/>
      <c r="AE125" s="236"/>
      <c r="AF125" s="236"/>
      <c r="AG125" s="61"/>
      <c r="AH125" s="61"/>
      <c r="AI125" s="61"/>
      <c r="AJ125" s="45"/>
      <c r="AK125" s="61"/>
    </row>
    <row r="126" spans="3:37" x14ac:dyDescent="0.2">
      <c r="C126" s="236"/>
      <c r="D126" s="30"/>
      <c r="E126" s="61"/>
      <c r="F126" s="45"/>
      <c r="G126" s="61"/>
      <c r="H126" s="236"/>
      <c r="I126" s="45"/>
      <c r="J126" s="45"/>
      <c r="K126" s="45"/>
      <c r="L126" s="45"/>
      <c r="M126" s="45"/>
      <c r="N126" s="236"/>
      <c r="O126" s="61"/>
      <c r="P126" s="61"/>
      <c r="Q126" s="61"/>
      <c r="R126" s="45"/>
      <c r="S126" s="61"/>
      <c r="T126" s="236"/>
      <c r="U126" s="45"/>
      <c r="V126" s="45"/>
      <c r="W126" s="45"/>
      <c r="X126" s="45"/>
      <c r="Y126" s="236"/>
      <c r="Z126" s="236"/>
      <c r="AA126" s="45"/>
      <c r="AB126" s="45"/>
      <c r="AC126" s="45"/>
      <c r="AD126" s="45"/>
      <c r="AE126" s="236"/>
      <c r="AF126" s="236"/>
      <c r="AG126" s="61"/>
      <c r="AH126" s="61"/>
      <c r="AI126" s="61"/>
      <c r="AJ126" s="45"/>
      <c r="AK126" s="61"/>
    </row>
    <row r="127" spans="3:37" x14ac:dyDescent="0.2">
      <c r="C127" s="236"/>
      <c r="D127" s="30"/>
      <c r="E127" s="61"/>
      <c r="F127" s="45"/>
      <c r="G127" s="61"/>
      <c r="H127" s="236"/>
      <c r="I127" s="45"/>
      <c r="J127" s="45"/>
      <c r="K127" s="45"/>
      <c r="L127" s="45"/>
      <c r="M127" s="45"/>
      <c r="N127" s="236"/>
      <c r="O127" s="61"/>
      <c r="P127" s="61"/>
      <c r="Q127" s="61"/>
      <c r="R127" s="45"/>
      <c r="S127" s="61"/>
      <c r="T127" s="236"/>
      <c r="U127" s="45"/>
      <c r="V127" s="45"/>
      <c r="W127" s="45"/>
      <c r="X127" s="45"/>
      <c r="Y127" s="236"/>
      <c r="Z127" s="236"/>
      <c r="AA127" s="45"/>
      <c r="AB127" s="45"/>
      <c r="AC127" s="45"/>
      <c r="AD127" s="45"/>
      <c r="AE127" s="236"/>
      <c r="AF127" s="236"/>
      <c r="AG127" s="61"/>
      <c r="AH127" s="61"/>
      <c r="AI127" s="61"/>
      <c r="AJ127" s="45"/>
      <c r="AK127" s="61"/>
    </row>
    <row r="128" spans="3:37" x14ac:dyDescent="0.2">
      <c r="C128" s="236"/>
      <c r="D128" s="30"/>
      <c r="E128" s="61"/>
      <c r="F128" s="45"/>
      <c r="G128" s="61"/>
      <c r="H128" s="236"/>
      <c r="I128" s="45"/>
      <c r="J128" s="45"/>
      <c r="K128" s="45"/>
      <c r="L128" s="45"/>
      <c r="M128" s="45"/>
      <c r="N128" s="236"/>
      <c r="O128" s="61"/>
      <c r="P128" s="61"/>
      <c r="Q128" s="61"/>
      <c r="R128" s="45"/>
      <c r="S128" s="61"/>
      <c r="T128" s="236"/>
      <c r="U128" s="45"/>
      <c r="V128" s="45"/>
      <c r="W128" s="45"/>
      <c r="X128" s="45"/>
      <c r="Y128" s="236"/>
      <c r="Z128" s="236"/>
      <c r="AA128" s="45"/>
      <c r="AB128" s="45"/>
      <c r="AC128" s="45"/>
      <c r="AD128" s="45"/>
      <c r="AE128" s="236"/>
      <c r="AF128" s="236"/>
      <c r="AG128" s="61"/>
      <c r="AH128" s="61"/>
      <c r="AI128" s="61"/>
      <c r="AJ128" s="45"/>
      <c r="AK128" s="61"/>
    </row>
    <row r="129" spans="3:37" x14ac:dyDescent="0.2">
      <c r="C129" s="236"/>
      <c r="D129" s="30"/>
      <c r="E129" s="61"/>
      <c r="F129" s="45"/>
      <c r="G129" s="61"/>
      <c r="H129" s="236"/>
      <c r="I129" s="45"/>
      <c r="J129" s="45"/>
      <c r="K129" s="45"/>
      <c r="L129" s="45"/>
      <c r="M129" s="45"/>
      <c r="N129" s="236"/>
      <c r="O129" s="61"/>
      <c r="P129" s="61"/>
      <c r="Q129" s="61"/>
      <c r="R129" s="45"/>
      <c r="S129" s="61"/>
      <c r="T129" s="236"/>
      <c r="U129" s="45"/>
      <c r="V129" s="45"/>
      <c r="W129" s="45"/>
      <c r="X129" s="45"/>
      <c r="Y129" s="236"/>
      <c r="Z129" s="236"/>
      <c r="AA129" s="45"/>
      <c r="AB129" s="45"/>
      <c r="AC129" s="45"/>
      <c r="AD129" s="45"/>
      <c r="AE129" s="236"/>
      <c r="AF129" s="236"/>
      <c r="AG129" s="61"/>
      <c r="AH129" s="61"/>
      <c r="AI129" s="61"/>
      <c r="AJ129" s="45"/>
      <c r="AK129" s="61"/>
    </row>
    <row r="130" spans="3:37" x14ac:dyDescent="0.2">
      <c r="C130" s="236"/>
      <c r="D130" s="30"/>
      <c r="E130" s="61"/>
      <c r="F130" s="45"/>
      <c r="G130" s="61"/>
      <c r="H130" s="236"/>
      <c r="I130" s="45"/>
      <c r="J130" s="45"/>
      <c r="K130" s="45"/>
      <c r="L130" s="45"/>
      <c r="M130" s="45"/>
      <c r="N130" s="236"/>
      <c r="O130" s="61"/>
      <c r="P130" s="61"/>
      <c r="Q130" s="61"/>
      <c r="R130" s="45"/>
      <c r="S130" s="61"/>
      <c r="T130" s="236"/>
      <c r="U130" s="45"/>
      <c r="V130" s="45"/>
      <c r="W130" s="45"/>
      <c r="X130" s="45"/>
      <c r="Y130" s="236"/>
      <c r="Z130" s="236"/>
      <c r="AA130" s="45"/>
      <c r="AB130" s="45"/>
      <c r="AC130" s="45"/>
      <c r="AD130" s="45"/>
      <c r="AE130" s="236"/>
      <c r="AF130" s="236"/>
      <c r="AG130" s="61"/>
      <c r="AH130" s="61"/>
      <c r="AI130" s="61"/>
      <c r="AJ130" s="45"/>
      <c r="AK130" s="61"/>
    </row>
    <row r="131" spans="3:37" x14ac:dyDescent="0.2">
      <c r="C131" s="236"/>
      <c r="D131" s="30"/>
      <c r="E131" s="61"/>
      <c r="F131" s="45"/>
      <c r="G131" s="61"/>
      <c r="H131" s="236"/>
      <c r="I131" s="45"/>
      <c r="J131" s="45"/>
      <c r="K131" s="45"/>
      <c r="L131" s="45"/>
      <c r="M131" s="45"/>
      <c r="N131" s="236"/>
      <c r="O131" s="61"/>
      <c r="P131" s="61"/>
      <c r="Q131" s="61"/>
      <c r="R131" s="45"/>
      <c r="S131" s="61"/>
      <c r="T131" s="236"/>
      <c r="U131" s="45"/>
      <c r="V131" s="45"/>
      <c r="W131" s="45"/>
      <c r="X131" s="45"/>
      <c r="Y131" s="236"/>
      <c r="Z131" s="236"/>
      <c r="AA131" s="45"/>
      <c r="AB131" s="45"/>
      <c r="AC131" s="45"/>
      <c r="AD131" s="45"/>
      <c r="AE131" s="236"/>
      <c r="AF131" s="236"/>
      <c r="AG131" s="61"/>
      <c r="AH131" s="61"/>
      <c r="AI131" s="61"/>
      <c r="AJ131" s="45"/>
      <c r="AK131" s="61"/>
    </row>
    <row r="132" spans="3:37" x14ac:dyDescent="0.2">
      <c r="C132" s="236"/>
      <c r="D132" s="30"/>
      <c r="E132" s="61"/>
      <c r="F132" s="45"/>
      <c r="G132" s="61"/>
      <c r="H132" s="236"/>
      <c r="I132" s="45"/>
      <c r="J132" s="45"/>
      <c r="K132" s="45"/>
      <c r="L132" s="45"/>
      <c r="M132" s="45"/>
      <c r="N132" s="236"/>
      <c r="O132" s="61"/>
      <c r="P132" s="61"/>
      <c r="Q132" s="61"/>
      <c r="R132" s="45"/>
      <c r="S132" s="61"/>
      <c r="T132" s="236"/>
      <c r="U132" s="45"/>
      <c r="V132" s="45"/>
      <c r="W132" s="45"/>
      <c r="X132" s="45"/>
      <c r="Y132" s="236"/>
      <c r="Z132" s="236"/>
      <c r="AA132" s="45"/>
      <c r="AB132" s="45"/>
      <c r="AC132" s="45"/>
      <c r="AD132" s="45"/>
      <c r="AE132" s="236"/>
      <c r="AF132" s="236"/>
      <c r="AG132" s="61"/>
      <c r="AH132" s="61"/>
      <c r="AI132" s="61"/>
      <c r="AJ132" s="45"/>
      <c r="AK132" s="61"/>
    </row>
    <row r="133" spans="3:37" x14ac:dyDescent="0.2">
      <c r="C133" s="236"/>
      <c r="D133" s="30"/>
      <c r="E133" s="61"/>
      <c r="F133" s="45"/>
      <c r="G133" s="61"/>
      <c r="H133" s="236"/>
      <c r="I133" s="45"/>
      <c r="J133" s="45"/>
      <c r="K133" s="45"/>
      <c r="L133" s="45"/>
      <c r="M133" s="45"/>
      <c r="N133" s="236"/>
      <c r="O133" s="61"/>
      <c r="P133" s="61"/>
      <c r="Q133" s="61"/>
      <c r="R133" s="45"/>
      <c r="S133" s="61"/>
      <c r="T133" s="236"/>
      <c r="U133" s="45"/>
      <c r="V133" s="45"/>
      <c r="W133" s="45"/>
      <c r="X133" s="45"/>
      <c r="Y133" s="236"/>
      <c r="Z133" s="236"/>
      <c r="AA133" s="45"/>
      <c r="AB133" s="45"/>
      <c r="AC133" s="45"/>
      <c r="AD133" s="45"/>
      <c r="AE133" s="236"/>
      <c r="AF133" s="236"/>
      <c r="AG133" s="61"/>
      <c r="AH133" s="61"/>
      <c r="AI133" s="61"/>
      <c r="AJ133" s="45"/>
      <c r="AK133" s="61"/>
    </row>
    <row r="134" spans="3:37" x14ac:dyDescent="0.2">
      <c r="C134" s="236"/>
      <c r="D134" s="30"/>
      <c r="E134" s="61"/>
      <c r="F134" s="45"/>
      <c r="G134" s="61"/>
      <c r="H134" s="236"/>
      <c r="I134" s="45"/>
      <c r="J134" s="45"/>
      <c r="K134" s="45"/>
      <c r="L134" s="45"/>
      <c r="M134" s="45"/>
      <c r="N134" s="236"/>
      <c r="O134" s="61"/>
      <c r="P134" s="61"/>
      <c r="Q134" s="61"/>
      <c r="R134" s="45"/>
      <c r="S134" s="61"/>
      <c r="T134" s="236"/>
      <c r="U134" s="45"/>
      <c r="V134" s="45"/>
      <c r="W134" s="45"/>
      <c r="X134" s="45"/>
      <c r="Y134" s="236"/>
      <c r="Z134" s="236"/>
      <c r="AA134" s="45"/>
      <c r="AB134" s="45"/>
      <c r="AC134" s="45"/>
      <c r="AD134" s="45"/>
      <c r="AE134" s="236"/>
      <c r="AF134" s="236"/>
      <c r="AG134" s="61"/>
      <c r="AH134" s="61"/>
      <c r="AI134" s="61"/>
      <c r="AJ134" s="45"/>
      <c r="AK134" s="61"/>
    </row>
    <row r="135" spans="3:37" x14ac:dyDescent="0.2">
      <c r="C135" s="236"/>
      <c r="D135" s="30"/>
      <c r="E135" s="61"/>
      <c r="F135" s="45"/>
      <c r="G135" s="61"/>
      <c r="H135" s="236"/>
      <c r="I135" s="45"/>
      <c r="J135" s="45"/>
      <c r="K135" s="45"/>
      <c r="L135" s="45"/>
      <c r="M135" s="45"/>
      <c r="N135" s="236"/>
      <c r="O135" s="61"/>
      <c r="P135" s="61"/>
      <c r="Q135" s="61"/>
      <c r="R135" s="45"/>
      <c r="S135" s="61"/>
      <c r="T135" s="236"/>
      <c r="U135" s="45"/>
      <c r="V135" s="45"/>
      <c r="W135" s="45"/>
      <c r="X135" s="45"/>
      <c r="Y135" s="236"/>
      <c r="Z135" s="236"/>
      <c r="AA135" s="45"/>
      <c r="AB135" s="45"/>
      <c r="AC135" s="45"/>
      <c r="AD135" s="45"/>
      <c r="AE135" s="236"/>
      <c r="AF135" s="236"/>
      <c r="AG135" s="61"/>
      <c r="AH135" s="61"/>
      <c r="AI135" s="61"/>
      <c r="AJ135" s="45"/>
      <c r="AK135" s="61"/>
    </row>
    <row r="136" spans="3:37" x14ac:dyDescent="0.2">
      <c r="C136" s="236"/>
      <c r="D136" s="30"/>
      <c r="E136" s="61"/>
      <c r="F136" s="45"/>
      <c r="G136" s="61"/>
      <c r="H136" s="236"/>
      <c r="I136" s="45"/>
      <c r="J136" s="45"/>
      <c r="K136" s="45"/>
      <c r="L136" s="45"/>
      <c r="M136" s="45"/>
      <c r="N136" s="236"/>
      <c r="O136" s="61"/>
      <c r="P136" s="61"/>
      <c r="Q136" s="61"/>
      <c r="R136" s="45"/>
      <c r="S136" s="61"/>
      <c r="T136" s="236"/>
      <c r="U136" s="45"/>
      <c r="V136" s="45"/>
      <c r="W136" s="45"/>
      <c r="X136" s="45"/>
      <c r="Y136" s="236"/>
      <c r="Z136" s="236"/>
      <c r="AA136" s="45"/>
      <c r="AB136" s="45"/>
      <c r="AC136" s="45"/>
      <c r="AD136" s="45"/>
      <c r="AE136" s="236"/>
      <c r="AF136" s="236"/>
      <c r="AG136" s="61"/>
      <c r="AH136" s="61"/>
      <c r="AI136" s="61"/>
      <c r="AJ136" s="45"/>
      <c r="AK136" s="61"/>
    </row>
    <row r="137" spans="3:37" x14ac:dyDescent="0.2">
      <c r="C137" s="236"/>
      <c r="D137" s="30"/>
      <c r="E137" s="61"/>
      <c r="F137" s="45"/>
      <c r="G137" s="61"/>
      <c r="H137" s="236"/>
      <c r="I137" s="45"/>
      <c r="J137" s="45"/>
      <c r="K137" s="45"/>
      <c r="L137" s="45"/>
      <c r="M137" s="45"/>
      <c r="N137" s="236"/>
      <c r="O137" s="61"/>
      <c r="P137" s="61"/>
      <c r="Q137" s="61"/>
      <c r="R137" s="45"/>
      <c r="S137" s="61"/>
      <c r="T137" s="236"/>
      <c r="U137" s="45"/>
      <c r="V137" s="45"/>
      <c r="W137" s="45"/>
      <c r="X137" s="45"/>
      <c r="Y137" s="236"/>
      <c r="Z137" s="236"/>
      <c r="AA137" s="45"/>
      <c r="AB137" s="45"/>
      <c r="AC137" s="45"/>
      <c r="AD137" s="45"/>
      <c r="AE137" s="236"/>
      <c r="AF137" s="236"/>
      <c r="AG137" s="61"/>
      <c r="AH137" s="61"/>
      <c r="AI137" s="61"/>
      <c r="AJ137" s="45"/>
      <c r="AK137" s="61"/>
    </row>
    <row r="138" spans="3:37" x14ac:dyDescent="0.2">
      <c r="C138" s="236"/>
      <c r="D138" s="30"/>
      <c r="E138" s="61"/>
      <c r="F138" s="45"/>
      <c r="G138" s="61"/>
      <c r="H138" s="236"/>
      <c r="I138" s="45"/>
      <c r="J138" s="45"/>
      <c r="K138" s="45"/>
      <c r="L138" s="45"/>
      <c r="M138" s="45"/>
      <c r="N138" s="236"/>
      <c r="O138" s="61"/>
      <c r="P138" s="61"/>
      <c r="Q138" s="61"/>
      <c r="R138" s="45"/>
      <c r="S138" s="61"/>
      <c r="T138" s="236"/>
      <c r="U138" s="45"/>
      <c r="V138" s="45"/>
      <c r="W138" s="45"/>
      <c r="X138" s="45"/>
      <c r="Y138" s="236"/>
      <c r="Z138" s="236"/>
      <c r="AA138" s="45"/>
      <c r="AB138" s="45"/>
      <c r="AC138" s="45"/>
      <c r="AD138" s="45"/>
      <c r="AE138" s="236"/>
      <c r="AF138" s="236"/>
      <c r="AG138" s="61"/>
      <c r="AH138" s="61"/>
      <c r="AI138" s="61"/>
      <c r="AJ138" s="45"/>
      <c r="AK138" s="61"/>
    </row>
    <row r="139" spans="3:37" x14ac:dyDescent="0.2">
      <c r="C139" s="236"/>
      <c r="D139" s="30"/>
      <c r="E139" s="61"/>
      <c r="F139" s="45"/>
      <c r="G139" s="61"/>
      <c r="H139" s="236"/>
      <c r="I139" s="45"/>
      <c r="J139" s="45"/>
      <c r="K139" s="45"/>
      <c r="L139" s="45"/>
      <c r="M139" s="45"/>
      <c r="N139" s="236"/>
      <c r="O139" s="61"/>
      <c r="P139" s="61"/>
      <c r="Q139" s="61"/>
      <c r="R139" s="45"/>
      <c r="S139" s="61"/>
      <c r="T139" s="236"/>
      <c r="U139" s="45"/>
      <c r="V139" s="45"/>
      <c r="W139" s="45"/>
      <c r="X139" s="45"/>
      <c r="Y139" s="236"/>
      <c r="Z139" s="236"/>
      <c r="AA139" s="45"/>
      <c r="AB139" s="45"/>
      <c r="AC139" s="45"/>
      <c r="AD139" s="45"/>
      <c r="AE139" s="236"/>
      <c r="AF139" s="236"/>
      <c r="AG139" s="61"/>
      <c r="AH139" s="61"/>
      <c r="AI139" s="61"/>
      <c r="AJ139" s="45"/>
      <c r="AK139" s="61"/>
    </row>
    <row r="140" spans="3:37" x14ac:dyDescent="0.2">
      <c r="C140" s="236"/>
      <c r="D140" s="30"/>
      <c r="E140" s="61"/>
      <c r="F140" s="45"/>
      <c r="G140" s="61"/>
      <c r="H140" s="236"/>
      <c r="I140" s="45"/>
      <c r="J140" s="45"/>
      <c r="K140" s="45"/>
      <c r="L140" s="45"/>
      <c r="M140" s="45"/>
      <c r="N140" s="236"/>
      <c r="O140" s="61"/>
      <c r="P140" s="61"/>
      <c r="Q140" s="61"/>
      <c r="R140" s="45"/>
      <c r="S140" s="61"/>
      <c r="T140" s="236"/>
      <c r="U140" s="45"/>
      <c r="V140" s="45"/>
      <c r="W140" s="45"/>
      <c r="X140" s="45"/>
      <c r="Y140" s="236"/>
      <c r="Z140" s="236"/>
      <c r="AA140" s="45"/>
      <c r="AB140" s="45"/>
      <c r="AC140" s="45"/>
      <c r="AD140" s="45"/>
      <c r="AE140" s="236"/>
      <c r="AF140" s="236"/>
      <c r="AG140" s="61"/>
      <c r="AH140" s="61"/>
      <c r="AI140" s="61"/>
      <c r="AJ140" s="45"/>
      <c r="AK140" s="61"/>
    </row>
    <row r="141" spans="3:37" x14ac:dyDescent="0.2">
      <c r="C141" s="236"/>
      <c r="D141" s="30"/>
      <c r="E141" s="61"/>
      <c r="F141" s="45"/>
      <c r="G141" s="61"/>
      <c r="H141" s="236"/>
      <c r="I141" s="45"/>
      <c r="J141" s="45"/>
      <c r="K141" s="45"/>
      <c r="L141" s="45"/>
      <c r="M141" s="45"/>
      <c r="N141" s="236"/>
      <c r="O141" s="61"/>
      <c r="P141" s="61"/>
      <c r="Q141" s="61"/>
      <c r="R141" s="45"/>
      <c r="S141" s="61"/>
      <c r="T141" s="236"/>
      <c r="U141" s="45"/>
      <c r="V141" s="45"/>
      <c r="W141" s="45"/>
      <c r="X141" s="45"/>
      <c r="Y141" s="236"/>
      <c r="Z141" s="236"/>
      <c r="AA141" s="45"/>
      <c r="AB141" s="45"/>
      <c r="AC141" s="45"/>
      <c r="AD141" s="45"/>
      <c r="AE141" s="236"/>
      <c r="AF141" s="236"/>
      <c r="AG141" s="61"/>
      <c r="AH141" s="61"/>
      <c r="AI141" s="61"/>
      <c r="AJ141" s="45"/>
      <c r="AK141" s="61"/>
    </row>
    <row r="142" spans="3:37" x14ac:dyDescent="0.2">
      <c r="C142" s="236"/>
      <c r="D142" s="30"/>
      <c r="E142" s="61"/>
      <c r="F142" s="45"/>
      <c r="G142" s="61"/>
      <c r="H142" s="236"/>
      <c r="I142" s="45"/>
      <c r="J142" s="45"/>
      <c r="K142" s="45"/>
      <c r="L142" s="45"/>
      <c r="M142" s="45"/>
      <c r="N142" s="236"/>
      <c r="O142" s="61"/>
      <c r="P142" s="61"/>
      <c r="Q142" s="61"/>
      <c r="R142" s="45"/>
      <c r="S142" s="61"/>
      <c r="T142" s="236"/>
      <c r="U142" s="45"/>
      <c r="V142" s="45"/>
      <c r="W142" s="45"/>
      <c r="X142" s="45"/>
      <c r="Y142" s="236"/>
      <c r="Z142" s="236"/>
      <c r="AA142" s="45"/>
      <c r="AB142" s="45"/>
      <c r="AC142" s="45"/>
      <c r="AD142" s="45"/>
      <c r="AE142" s="236"/>
      <c r="AF142" s="236"/>
      <c r="AG142" s="61"/>
      <c r="AH142" s="61"/>
      <c r="AI142" s="61"/>
      <c r="AJ142" s="45"/>
      <c r="AK142" s="61"/>
    </row>
    <row r="143" spans="3:37" x14ac:dyDescent="0.2">
      <c r="C143" s="236"/>
      <c r="D143" s="30"/>
      <c r="E143" s="61"/>
      <c r="F143" s="45"/>
      <c r="G143" s="61"/>
      <c r="H143" s="236"/>
      <c r="I143" s="45"/>
      <c r="J143" s="45"/>
      <c r="K143" s="45"/>
      <c r="L143" s="45"/>
      <c r="M143" s="45"/>
      <c r="N143" s="236"/>
      <c r="O143" s="61"/>
      <c r="P143" s="61"/>
      <c r="Q143" s="61"/>
      <c r="R143" s="45"/>
      <c r="S143" s="61"/>
      <c r="T143" s="236"/>
      <c r="U143" s="45"/>
      <c r="V143" s="45"/>
      <c r="W143" s="45"/>
      <c r="X143" s="45"/>
      <c r="Y143" s="236"/>
      <c r="Z143" s="236"/>
      <c r="AA143" s="45"/>
      <c r="AB143" s="45"/>
      <c r="AC143" s="45"/>
      <c r="AD143" s="45"/>
      <c r="AE143" s="236"/>
      <c r="AF143" s="236"/>
      <c r="AG143" s="61"/>
      <c r="AH143" s="61"/>
      <c r="AI143" s="61"/>
      <c r="AJ143" s="45"/>
      <c r="AK143" s="61"/>
    </row>
    <row r="144" spans="3:37" x14ac:dyDescent="0.2">
      <c r="C144" s="236"/>
      <c r="D144" s="30"/>
      <c r="E144" s="61"/>
      <c r="F144" s="45"/>
      <c r="G144" s="61"/>
      <c r="H144" s="236"/>
      <c r="I144" s="45"/>
      <c r="J144" s="45"/>
      <c r="K144" s="45"/>
      <c r="L144" s="45"/>
      <c r="M144" s="45"/>
      <c r="N144" s="236"/>
      <c r="O144" s="61"/>
      <c r="P144" s="61"/>
      <c r="Q144" s="61"/>
      <c r="R144" s="45"/>
      <c r="S144" s="61"/>
      <c r="T144" s="236"/>
      <c r="U144" s="45"/>
      <c r="V144" s="45"/>
      <c r="W144" s="45"/>
      <c r="X144" s="45"/>
      <c r="Y144" s="236"/>
      <c r="Z144" s="236"/>
      <c r="AA144" s="45"/>
      <c r="AB144" s="45"/>
      <c r="AC144" s="45"/>
      <c r="AD144" s="45"/>
      <c r="AE144" s="236"/>
      <c r="AF144" s="236"/>
      <c r="AG144" s="61"/>
      <c r="AH144" s="61"/>
      <c r="AI144" s="61"/>
      <c r="AJ144" s="45"/>
      <c r="AK144" s="61"/>
    </row>
    <row r="145" spans="3:37" x14ac:dyDescent="0.2">
      <c r="C145" s="236"/>
      <c r="D145" s="30"/>
      <c r="E145" s="61"/>
      <c r="F145" s="45"/>
      <c r="G145" s="61"/>
      <c r="H145" s="236"/>
      <c r="I145" s="45"/>
      <c r="J145" s="45"/>
      <c r="K145" s="45"/>
      <c r="L145" s="45"/>
      <c r="M145" s="45"/>
      <c r="N145" s="236"/>
      <c r="O145" s="61"/>
      <c r="P145" s="61"/>
      <c r="Q145" s="61"/>
      <c r="R145" s="45"/>
      <c r="S145" s="61"/>
      <c r="T145" s="236"/>
      <c r="U145" s="45"/>
      <c r="V145" s="45"/>
      <c r="W145" s="45"/>
      <c r="X145" s="45"/>
      <c r="Y145" s="236"/>
      <c r="Z145" s="236"/>
      <c r="AA145" s="45"/>
      <c r="AB145" s="45"/>
      <c r="AC145" s="45"/>
      <c r="AD145" s="45"/>
      <c r="AE145" s="236"/>
      <c r="AF145" s="236"/>
      <c r="AG145" s="61"/>
      <c r="AH145" s="61"/>
      <c r="AI145" s="61"/>
      <c r="AJ145" s="45"/>
      <c r="AK145" s="61"/>
    </row>
    <row r="146" spans="3:37" x14ac:dyDescent="0.2">
      <c r="C146" s="236"/>
      <c r="D146" s="30"/>
      <c r="E146" s="61"/>
      <c r="F146" s="45"/>
      <c r="G146" s="61"/>
      <c r="H146" s="236"/>
      <c r="I146" s="45"/>
      <c r="J146" s="45"/>
      <c r="K146" s="45"/>
      <c r="L146" s="45"/>
      <c r="M146" s="45"/>
      <c r="N146" s="236"/>
      <c r="O146" s="61"/>
      <c r="P146" s="61"/>
      <c r="Q146" s="61"/>
      <c r="R146" s="45"/>
      <c r="S146" s="61"/>
      <c r="T146" s="236"/>
      <c r="U146" s="45"/>
      <c r="V146" s="45"/>
      <c r="W146" s="45"/>
      <c r="X146" s="45"/>
      <c r="Y146" s="236"/>
      <c r="Z146" s="236"/>
      <c r="AA146" s="45"/>
      <c r="AB146" s="45"/>
      <c r="AC146" s="45"/>
      <c r="AD146" s="45"/>
      <c r="AE146" s="236"/>
      <c r="AF146" s="236"/>
      <c r="AG146" s="61"/>
      <c r="AH146" s="61"/>
      <c r="AI146" s="61"/>
      <c r="AJ146" s="45"/>
      <c r="AK146" s="61"/>
    </row>
    <row r="147" spans="3:37" x14ac:dyDescent="0.2">
      <c r="C147" s="236"/>
      <c r="D147" s="30"/>
      <c r="E147" s="61"/>
      <c r="F147" s="45"/>
      <c r="G147" s="61"/>
      <c r="H147" s="236"/>
      <c r="I147" s="45"/>
      <c r="J147" s="45"/>
      <c r="K147" s="45"/>
      <c r="L147" s="45"/>
      <c r="M147" s="45"/>
      <c r="N147" s="236"/>
      <c r="O147" s="61"/>
      <c r="P147" s="61"/>
      <c r="Q147" s="61"/>
      <c r="R147" s="45"/>
      <c r="S147" s="61"/>
      <c r="T147" s="236"/>
      <c r="U147" s="45"/>
      <c r="V147" s="45"/>
      <c r="W147" s="45"/>
      <c r="X147" s="45"/>
      <c r="Y147" s="236"/>
      <c r="Z147" s="236"/>
      <c r="AA147" s="45"/>
      <c r="AB147" s="45"/>
      <c r="AC147" s="45"/>
      <c r="AD147" s="45"/>
      <c r="AE147" s="236"/>
      <c r="AF147" s="236"/>
      <c r="AG147" s="61"/>
      <c r="AH147" s="61"/>
      <c r="AI147" s="61"/>
      <c r="AJ147" s="45"/>
      <c r="AK147" s="61"/>
    </row>
    <row r="148" spans="3:37" x14ac:dyDescent="0.2">
      <c r="C148" s="236"/>
      <c r="D148" s="30"/>
      <c r="E148" s="61"/>
      <c r="F148" s="45"/>
      <c r="G148" s="61"/>
      <c r="H148" s="236"/>
      <c r="I148" s="45"/>
      <c r="J148" s="45"/>
      <c r="K148" s="45"/>
      <c r="L148" s="45"/>
      <c r="M148" s="45"/>
      <c r="N148" s="236"/>
      <c r="O148" s="61"/>
      <c r="P148" s="61"/>
      <c r="Q148" s="61"/>
      <c r="R148" s="45"/>
      <c r="S148" s="61"/>
      <c r="T148" s="236"/>
      <c r="U148" s="45"/>
      <c r="V148" s="45"/>
      <c r="W148" s="45"/>
      <c r="X148" s="45"/>
      <c r="Y148" s="236"/>
      <c r="Z148" s="236"/>
      <c r="AA148" s="45"/>
      <c r="AB148" s="45"/>
      <c r="AC148" s="45"/>
      <c r="AD148" s="45"/>
      <c r="AE148" s="236"/>
      <c r="AF148" s="236"/>
      <c r="AG148" s="61"/>
      <c r="AH148" s="61"/>
      <c r="AI148" s="61"/>
      <c r="AJ148" s="45"/>
      <c r="AK148" s="61"/>
    </row>
    <row r="149" spans="3:37" x14ac:dyDescent="0.2">
      <c r="C149" s="236"/>
      <c r="D149" s="30"/>
      <c r="E149" s="61"/>
      <c r="F149" s="45"/>
      <c r="G149" s="61"/>
      <c r="H149" s="236"/>
      <c r="I149" s="45"/>
      <c r="J149" s="45"/>
      <c r="K149" s="45"/>
      <c r="L149" s="45"/>
      <c r="M149" s="45"/>
      <c r="N149" s="236"/>
      <c r="O149" s="61"/>
      <c r="P149" s="61"/>
      <c r="Q149" s="61"/>
      <c r="R149" s="45"/>
      <c r="S149" s="61"/>
      <c r="T149" s="236"/>
      <c r="U149" s="45"/>
      <c r="V149" s="45"/>
      <c r="W149" s="45"/>
      <c r="X149" s="45"/>
      <c r="Y149" s="236"/>
      <c r="Z149" s="236"/>
      <c r="AA149" s="45"/>
      <c r="AB149" s="45"/>
      <c r="AC149" s="45"/>
      <c r="AD149" s="45"/>
      <c r="AE149" s="236"/>
      <c r="AF149" s="236"/>
      <c r="AG149" s="61"/>
      <c r="AH149" s="61"/>
      <c r="AI149" s="61"/>
      <c r="AJ149" s="45"/>
      <c r="AK149" s="61"/>
    </row>
    <row r="150" spans="3:37" x14ac:dyDescent="0.2">
      <c r="C150" s="236"/>
      <c r="D150" s="30"/>
      <c r="E150" s="61"/>
      <c r="F150" s="45"/>
      <c r="G150" s="61"/>
      <c r="H150" s="236"/>
      <c r="I150" s="45"/>
      <c r="J150" s="45"/>
      <c r="K150" s="45"/>
      <c r="L150" s="45"/>
      <c r="M150" s="45"/>
      <c r="N150" s="236"/>
      <c r="O150" s="61"/>
      <c r="P150" s="61"/>
      <c r="Q150" s="61"/>
      <c r="R150" s="45"/>
      <c r="S150" s="61"/>
      <c r="T150" s="236"/>
      <c r="U150" s="45"/>
      <c r="V150" s="45"/>
      <c r="W150" s="45"/>
      <c r="X150" s="45"/>
      <c r="Y150" s="236"/>
      <c r="Z150" s="236"/>
      <c r="AA150" s="45"/>
      <c r="AB150" s="45"/>
      <c r="AC150" s="45"/>
      <c r="AD150" s="45"/>
      <c r="AE150" s="236"/>
      <c r="AF150" s="236"/>
      <c r="AG150" s="61"/>
      <c r="AH150" s="61"/>
      <c r="AI150" s="61"/>
      <c r="AJ150" s="45"/>
      <c r="AK150" s="61"/>
    </row>
    <row r="151" spans="3:37" x14ac:dyDescent="0.2">
      <c r="C151" s="236"/>
      <c r="D151" s="30"/>
      <c r="E151" s="61"/>
      <c r="F151" s="45"/>
      <c r="G151" s="61"/>
      <c r="H151" s="236"/>
      <c r="I151" s="45"/>
      <c r="J151" s="45"/>
      <c r="K151" s="45"/>
      <c r="L151" s="45"/>
      <c r="M151" s="45"/>
      <c r="N151" s="236"/>
      <c r="O151" s="61"/>
      <c r="P151" s="61"/>
      <c r="Q151" s="61"/>
      <c r="R151" s="45"/>
      <c r="S151" s="61"/>
      <c r="T151" s="236"/>
      <c r="U151" s="45"/>
      <c r="V151" s="45"/>
      <c r="W151" s="45"/>
      <c r="X151" s="45"/>
      <c r="Y151" s="236"/>
      <c r="Z151" s="236"/>
      <c r="AA151" s="45"/>
      <c r="AB151" s="45"/>
      <c r="AC151" s="45"/>
      <c r="AD151" s="45"/>
      <c r="AE151" s="236"/>
      <c r="AF151" s="236"/>
      <c r="AG151" s="61"/>
      <c r="AH151" s="61"/>
      <c r="AI151" s="61"/>
      <c r="AJ151" s="45"/>
      <c r="AK151" s="61"/>
    </row>
    <row r="152" spans="3:37" x14ac:dyDescent="0.2">
      <c r="C152" s="236"/>
      <c r="D152" s="30"/>
      <c r="E152" s="61"/>
      <c r="F152" s="45"/>
      <c r="G152" s="61"/>
      <c r="H152" s="236"/>
      <c r="I152" s="45"/>
      <c r="J152" s="45"/>
      <c r="K152" s="45"/>
      <c r="L152" s="45"/>
      <c r="M152" s="45"/>
      <c r="N152" s="236"/>
      <c r="O152" s="61"/>
      <c r="P152" s="61"/>
      <c r="Q152" s="61"/>
      <c r="R152" s="45"/>
      <c r="S152" s="61"/>
      <c r="T152" s="236"/>
      <c r="U152" s="45"/>
      <c r="V152" s="45"/>
      <c r="W152" s="45"/>
      <c r="X152" s="45"/>
      <c r="Y152" s="236"/>
      <c r="Z152" s="236"/>
      <c r="AA152" s="45"/>
      <c r="AB152" s="45"/>
      <c r="AC152" s="45"/>
      <c r="AD152" s="45"/>
      <c r="AE152" s="236"/>
      <c r="AF152" s="236"/>
      <c r="AG152" s="61"/>
      <c r="AH152" s="61"/>
      <c r="AI152" s="61"/>
      <c r="AJ152" s="45"/>
      <c r="AK152" s="61"/>
    </row>
    <row r="153" spans="3:37" x14ac:dyDescent="0.2">
      <c r="C153" s="236"/>
      <c r="D153" s="30"/>
      <c r="E153" s="61"/>
      <c r="F153" s="45"/>
      <c r="G153" s="61"/>
      <c r="H153" s="236"/>
      <c r="I153" s="45"/>
      <c r="J153" s="45"/>
      <c r="K153" s="45"/>
      <c r="L153" s="45"/>
      <c r="M153" s="45"/>
      <c r="N153" s="236"/>
      <c r="O153" s="61"/>
      <c r="P153" s="61"/>
      <c r="Q153" s="61"/>
      <c r="R153" s="45"/>
      <c r="S153" s="61"/>
      <c r="T153" s="236"/>
      <c r="U153" s="45"/>
      <c r="V153" s="45"/>
      <c r="W153" s="45"/>
      <c r="X153" s="45"/>
      <c r="Y153" s="236"/>
      <c r="Z153" s="236"/>
      <c r="AA153" s="45"/>
      <c r="AB153" s="45"/>
      <c r="AC153" s="45"/>
      <c r="AD153" s="45"/>
      <c r="AE153" s="236"/>
      <c r="AF153" s="236"/>
      <c r="AG153" s="61"/>
      <c r="AH153" s="61"/>
      <c r="AI153" s="61"/>
      <c r="AJ153" s="45"/>
      <c r="AK153" s="61"/>
    </row>
    <row r="154" spans="3:37" x14ac:dyDescent="0.2">
      <c r="C154" s="236"/>
      <c r="D154" s="30"/>
      <c r="E154" s="61"/>
      <c r="F154" s="45"/>
      <c r="G154" s="61"/>
      <c r="H154" s="236"/>
      <c r="I154" s="45"/>
      <c r="J154" s="45"/>
      <c r="K154" s="45"/>
      <c r="L154" s="45"/>
      <c r="M154" s="45"/>
      <c r="N154" s="236"/>
      <c r="O154" s="61"/>
      <c r="P154" s="61"/>
      <c r="Q154" s="61"/>
      <c r="R154" s="45"/>
      <c r="S154" s="61"/>
      <c r="T154" s="236"/>
      <c r="U154" s="45"/>
      <c r="V154" s="45"/>
      <c r="W154" s="45"/>
      <c r="X154" s="45"/>
      <c r="Y154" s="236"/>
      <c r="Z154" s="236"/>
      <c r="AA154" s="45"/>
      <c r="AB154" s="45"/>
      <c r="AC154" s="45"/>
      <c r="AD154" s="45"/>
      <c r="AE154" s="236"/>
      <c r="AF154" s="236"/>
      <c r="AG154" s="61"/>
      <c r="AH154" s="61"/>
      <c r="AI154" s="61"/>
      <c r="AJ154" s="45"/>
      <c r="AK154" s="61"/>
    </row>
    <row r="155" spans="3:37" x14ac:dyDescent="0.2">
      <c r="C155" s="236"/>
      <c r="D155" s="30"/>
      <c r="E155" s="61"/>
      <c r="F155" s="45"/>
      <c r="G155" s="61"/>
      <c r="H155" s="236"/>
      <c r="I155" s="45"/>
      <c r="J155" s="45"/>
      <c r="K155" s="45"/>
      <c r="L155" s="45"/>
      <c r="M155" s="45"/>
      <c r="N155" s="236"/>
      <c r="O155" s="61"/>
      <c r="P155" s="61"/>
      <c r="Q155" s="61"/>
      <c r="R155" s="45"/>
      <c r="S155" s="61"/>
      <c r="T155" s="236"/>
      <c r="U155" s="45"/>
      <c r="V155" s="45"/>
      <c r="W155" s="45"/>
      <c r="X155" s="45"/>
      <c r="Y155" s="236"/>
      <c r="Z155" s="236"/>
      <c r="AA155" s="45"/>
      <c r="AB155" s="45"/>
      <c r="AC155" s="45"/>
      <c r="AD155" s="45"/>
      <c r="AE155" s="236"/>
      <c r="AF155" s="236"/>
      <c r="AG155" s="61"/>
      <c r="AH155" s="61"/>
      <c r="AI155" s="61"/>
      <c r="AJ155" s="45"/>
      <c r="AK155" s="61"/>
    </row>
    <row r="156" spans="3:37" x14ac:dyDescent="0.2">
      <c r="C156" s="236"/>
      <c r="D156" s="30"/>
      <c r="E156" s="61"/>
      <c r="F156" s="45"/>
      <c r="G156" s="61"/>
      <c r="H156" s="236"/>
      <c r="I156" s="45"/>
      <c r="J156" s="45"/>
      <c r="K156" s="45"/>
      <c r="L156" s="45"/>
      <c r="M156" s="45"/>
      <c r="N156" s="236"/>
      <c r="O156" s="61"/>
      <c r="P156" s="61"/>
      <c r="Q156" s="61"/>
      <c r="R156" s="45"/>
      <c r="S156" s="61"/>
      <c r="T156" s="236"/>
      <c r="U156" s="45"/>
      <c r="V156" s="45"/>
      <c r="W156" s="45"/>
      <c r="X156" s="45"/>
      <c r="Y156" s="236"/>
      <c r="Z156" s="236"/>
      <c r="AA156" s="45"/>
      <c r="AB156" s="45"/>
      <c r="AC156" s="45"/>
      <c r="AD156" s="45"/>
      <c r="AE156" s="236"/>
      <c r="AF156" s="236"/>
      <c r="AG156" s="61"/>
      <c r="AH156" s="61"/>
      <c r="AI156" s="61"/>
      <c r="AJ156" s="45"/>
      <c r="AK156" s="61"/>
    </row>
    <row r="157" spans="3:37" x14ac:dyDescent="0.2">
      <c r="C157" s="236"/>
      <c r="D157" s="30"/>
      <c r="E157" s="61"/>
      <c r="F157" s="45"/>
      <c r="G157" s="61"/>
      <c r="H157" s="236"/>
      <c r="I157" s="45"/>
      <c r="J157" s="45"/>
      <c r="K157" s="45"/>
      <c r="L157" s="45"/>
      <c r="M157" s="45"/>
      <c r="N157" s="236"/>
      <c r="O157" s="61"/>
      <c r="P157" s="61"/>
      <c r="Q157" s="61"/>
      <c r="R157" s="45"/>
      <c r="S157" s="61"/>
      <c r="T157" s="236"/>
      <c r="U157" s="45"/>
      <c r="V157" s="45"/>
      <c r="W157" s="45"/>
      <c r="X157" s="45"/>
      <c r="Y157" s="236"/>
      <c r="Z157" s="236"/>
      <c r="AA157" s="45"/>
      <c r="AB157" s="45"/>
      <c r="AC157" s="45"/>
      <c r="AD157" s="45"/>
      <c r="AE157" s="236"/>
      <c r="AF157" s="236"/>
      <c r="AG157" s="61"/>
      <c r="AH157" s="61"/>
      <c r="AI157" s="61"/>
      <c r="AJ157" s="45"/>
      <c r="AK157" s="61"/>
    </row>
    <row r="158" spans="3:37" x14ac:dyDescent="0.2">
      <c r="C158" s="236"/>
      <c r="D158" s="30"/>
      <c r="E158" s="61"/>
      <c r="F158" s="45"/>
      <c r="G158" s="61"/>
      <c r="H158" s="236"/>
      <c r="I158" s="45"/>
      <c r="J158" s="45"/>
      <c r="K158" s="45"/>
      <c r="L158" s="45"/>
      <c r="M158" s="45"/>
      <c r="N158" s="236"/>
      <c r="O158" s="61"/>
      <c r="P158" s="61"/>
      <c r="Q158" s="61"/>
      <c r="R158" s="45"/>
      <c r="S158" s="61"/>
      <c r="T158" s="236"/>
      <c r="U158" s="45"/>
      <c r="V158" s="45"/>
      <c r="W158" s="45"/>
      <c r="X158" s="45"/>
      <c r="Y158" s="236"/>
      <c r="Z158" s="236"/>
      <c r="AA158" s="45"/>
      <c r="AB158" s="45"/>
      <c r="AC158" s="45"/>
      <c r="AD158" s="45"/>
      <c r="AE158" s="236"/>
      <c r="AF158" s="236"/>
      <c r="AG158" s="61"/>
      <c r="AH158" s="61"/>
      <c r="AI158" s="61"/>
      <c r="AJ158" s="45"/>
      <c r="AK158" s="61"/>
    </row>
    <row r="159" spans="3:37" x14ac:dyDescent="0.2">
      <c r="C159" s="236"/>
      <c r="D159" s="30"/>
      <c r="E159" s="61"/>
      <c r="F159" s="45"/>
      <c r="G159" s="61"/>
      <c r="H159" s="236"/>
      <c r="I159" s="45"/>
      <c r="J159" s="45"/>
      <c r="K159" s="45"/>
      <c r="L159" s="45"/>
      <c r="M159" s="45"/>
      <c r="N159" s="236"/>
      <c r="O159" s="61"/>
      <c r="P159" s="61"/>
      <c r="Q159" s="61"/>
      <c r="R159" s="45"/>
      <c r="S159" s="61"/>
      <c r="T159" s="236"/>
      <c r="U159" s="45"/>
      <c r="V159" s="45"/>
      <c r="W159" s="45"/>
      <c r="X159" s="45"/>
      <c r="Y159" s="236"/>
      <c r="Z159" s="236"/>
      <c r="AA159" s="45"/>
      <c r="AB159" s="45"/>
      <c r="AC159" s="45"/>
      <c r="AD159" s="45"/>
      <c r="AE159" s="236"/>
      <c r="AF159" s="236"/>
      <c r="AG159" s="61"/>
      <c r="AH159" s="61"/>
      <c r="AI159" s="61"/>
      <c r="AJ159" s="45"/>
      <c r="AK159" s="61"/>
    </row>
    <row r="160" spans="3:37" x14ac:dyDescent="0.2">
      <c r="C160" s="236"/>
      <c r="D160" s="30"/>
      <c r="E160" s="61"/>
      <c r="F160" s="45"/>
      <c r="G160" s="61"/>
      <c r="H160" s="236"/>
      <c r="I160" s="45"/>
      <c r="J160" s="45"/>
      <c r="K160" s="45"/>
      <c r="L160" s="45"/>
      <c r="M160" s="45"/>
      <c r="N160" s="236"/>
      <c r="O160" s="61"/>
      <c r="P160" s="61"/>
      <c r="Q160" s="61"/>
      <c r="R160" s="45"/>
      <c r="S160" s="61"/>
      <c r="T160" s="236"/>
      <c r="U160" s="45"/>
      <c r="V160" s="45"/>
      <c r="W160" s="45"/>
      <c r="X160" s="45"/>
      <c r="Y160" s="236"/>
      <c r="Z160" s="236"/>
      <c r="AA160" s="45"/>
      <c r="AB160" s="45"/>
      <c r="AC160" s="45"/>
      <c r="AD160" s="45"/>
      <c r="AE160" s="236"/>
      <c r="AF160" s="236"/>
      <c r="AG160" s="61"/>
      <c r="AH160" s="61"/>
      <c r="AI160" s="61"/>
      <c r="AJ160" s="45"/>
      <c r="AK160" s="61"/>
    </row>
    <row r="161" spans="3:37" x14ac:dyDescent="0.2">
      <c r="C161" s="236"/>
      <c r="D161" s="30"/>
      <c r="E161" s="61"/>
      <c r="F161" s="45"/>
      <c r="G161" s="61"/>
      <c r="H161" s="236"/>
      <c r="I161" s="45"/>
      <c r="J161" s="45"/>
      <c r="K161" s="45"/>
      <c r="L161" s="45"/>
      <c r="M161" s="45"/>
      <c r="N161" s="236"/>
      <c r="O161" s="61"/>
      <c r="P161" s="61"/>
      <c r="Q161" s="61"/>
      <c r="R161" s="45"/>
      <c r="S161" s="61"/>
      <c r="T161" s="236"/>
      <c r="U161" s="45"/>
      <c r="V161" s="45"/>
      <c r="W161" s="45"/>
      <c r="X161" s="45"/>
      <c r="Y161" s="236"/>
      <c r="Z161" s="236"/>
      <c r="AA161" s="45"/>
      <c r="AB161" s="45"/>
      <c r="AC161" s="45"/>
      <c r="AD161" s="45"/>
      <c r="AE161" s="236"/>
      <c r="AF161" s="236"/>
      <c r="AG161" s="61"/>
      <c r="AH161" s="61"/>
      <c r="AI161" s="61"/>
      <c r="AJ161" s="45"/>
      <c r="AK161" s="61"/>
    </row>
    <row r="162" spans="3:37" x14ac:dyDescent="0.2">
      <c r="C162" s="236"/>
      <c r="D162" s="30"/>
      <c r="E162" s="61"/>
      <c r="F162" s="45"/>
      <c r="G162" s="61"/>
      <c r="H162" s="236"/>
      <c r="I162" s="45"/>
      <c r="J162" s="45"/>
      <c r="K162" s="45"/>
      <c r="L162" s="45"/>
      <c r="M162" s="45"/>
      <c r="N162" s="236"/>
      <c r="O162" s="61"/>
      <c r="P162" s="61"/>
      <c r="Q162" s="61"/>
      <c r="R162" s="45"/>
      <c r="S162" s="61"/>
      <c r="T162" s="236"/>
      <c r="U162" s="45"/>
      <c r="V162" s="45"/>
      <c r="W162" s="45"/>
      <c r="X162" s="45"/>
      <c r="Y162" s="236"/>
      <c r="Z162" s="236"/>
      <c r="AA162" s="45"/>
      <c r="AB162" s="45"/>
      <c r="AC162" s="45"/>
      <c r="AD162" s="45"/>
      <c r="AE162" s="236"/>
      <c r="AF162" s="236"/>
      <c r="AG162" s="61"/>
      <c r="AH162" s="61"/>
      <c r="AI162" s="61"/>
      <c r="AJ162" s="45"/>
      <c r="AK162" s="61"/>
    </row>
    <row r="163" spans="3:37" x14ac:dyDescent="0.2">
      <c r="C163" s="236"/>
      <c r="D163" s="30"/>
      <c r="E163" s="61"/>
      <c r="F163" s="45"/>
      <c r="G163" s="61"/>
      <c r="H163" s="236"/>
      <c r="I163" s="45"/>
      <c r="J163" s="45"/>
      <c r="K163" s="45"/>
      <c r="L163" s="45"/>
      <c r="M163" s="45"/>
      <c r="N163" s="236"/>
      <c r="O163" s="61"/>
      <c r="P163" s="61"/>
      <c r="Q163" s="61"/>
      <c r="R163" s="45"/>
      <c r="S163" s="61"/>
      <c r="T163" s="236"/>
      <c r="U163" s="45"/>
      <c r="V163" s="45"/>
      <c r="W163" s="45"/>
      <c r="X163" s="45"/>
      <c r="Y163" s="236"/>
      <c r="Z163" s="236"/>
      <c r="AA163" s="45"/>
      <c r="AB163" s="45"/>
      <c r="AC163" s="45"/>
      <c r="AD163" s="45"/>
      <c r="AE163" s="236"/>
      <c r="AF163" s="236"/>
      <c r="AG163" s="61"/>
      <c r="AH163" s="61"/>
      <c r="AI163" s="61"/>
      <c r="AJ163" s="45"/>
      <c r="AK163" s="61"/>
    </row>
    <row r="164" spans="3:37" x14ac:dyDescent="0.2">
      <c r="C164" s="236"/>
      <c r="D164" s="30"/>
      <c r="E164" s="61"/>
      <c r="F164" s="45"/>
      <c r="G164" s="61"/>
      <c r="H164" s="236"/>
      <c r="I164" s="45"/>
      <c r="J164" s="45"/>
      <c r="K164" s="45"/>
      <c r="L164" s="45"/>
      <c r="M164" s="45"/>
      <c r="N164" s="236"/>
      <c r="O164" s="61"/>
      <c r="P164" s="61"/>
      <c r="Q164" s="61"/>
      <c r="R164" s="45"/>
      <c r="S164" s="61"/>
      <c r="T164" s="236"/>
      <c r="U164" s="45"/>
      <c r="V164" s="45"/>
      <c r="W164" s="45"/>
      <c r="X164" s="45"/>
      <c r="Y164" s="236"/>
      <c r="Z164" s="236"/>
      <c r="AA164" s="45"/>
      <c r="AB164" s="45"/>
      <c r="AC164" s="45"/>
      <c r="AD164" s="45"/>
      <c r="AE164" s="236"/>
      <c r="AF164" s="236"/>
      <c r="AG164" s="61"/>
      <c r="AH164" s="61"/>
      <c r="AI164" s="61"/>
      <c r="AJ164" s="45"/>
      <c r="AK164" s="61"/>
    </row>
    <row r="165" spans="3:37" x14ac:dyDescent="0.2">
      <c r="C165" s="236"/>
      <c r="D165" s="30"/>
      <c r="E165" s="61"/>
      <c r="F165" s="45"/>
      <c r="G165" s="61"/>
      <c r="H165" s="236"/>
      <c r="I165" s="45"/>
      <c r="J165" s="45"/>
      <c r="K165" s="45"/>
      <c r="L165" s="45"/>
      <c r="M165" s="45"/>
      <c r="N165" s="236"/>
      <c r="O165" s="61"/>
      <c r="P165" s="61"/>
      <c r="Q165" s="61"/>
      <c r="R165" s="45"/>
      <c r="S165" s="61"/>
      <c r="T165" s="236"/>
      <c r="U165" s="45"/>
      <c r="V165" s="45"/>
      <c r="W165" s="45"/>
      <c r="X165" s="45"/>
      <c r="Y165" s="236"/>
      <c r="Z165" s="236"/>
      <c r="AA165" s="45"/>
      <c r="AB165" s="45"/>
      <c r="AC165" s="45"/>
      <c r="AD165" s="45"/>
      <c r="AE165" s="236"/>
      <c r="AF165" s="236"/>
      <c r="AG165" s="61"/>
      <c r="AH165" s="61"/>
      <c r="AI165" s="61"/>
      <c r="AJ165" s="45"/>
      <c r="AK165" s="61"/>
    </row>
    <row r="166" spans="3:37" x14ac:dyDescent="0.2">
      <c r="C166" s="236"/>
      <c r="D166" s="30"/>
      <c r="E166" s="61"/>
      <c r="F166" s="45"/>
      <c r="G166" s="61"/>
      <c r="H166" s="236"/>
      <c r="I166" s="45"/>
      <c r="J166" s="45"/>
      <c r="K166" s="45"/>
      <c r="L166" s="45"/>
      <c r="M166" s="45"/>
      <c r="N166" s="236"/>
      <c r="O166" s="61"/>
      <c r="P166" s="61"/>
      <c r="Q166" s="61"/>
      <c r="R166" s="45"/>
      <c r="S166" s="61"/>
      <c r="T166" s="236"/>
      <c r="U166" s="45"/>
      <c r="V166" s="45"/>
      <c r="W166" s="45"/>
      <c r="X166" s="45"/>
      <c r="Y166" s="236"/>
      <c r="Z166" s="236"/>
      <c r="AA166" s="45"/>
      <c r="AB166" s="45"/>
      <c r="AC166" s="45"/>
      <c r="AD166" s="45"/>
      <c r="AE166" s="236"/>
      <c r="AF166" s="236"/>
      <c r="AG166" s="61"/>
      <c r="AH166" s="61"/>
      <c r="AI166" s="61"/>
      <c r="AJ166" s="45"/>
      <c r="AK166" s="61"/>
    </row>
    <row r="167" spans="3:37" x14ac:dyDescent="0.2">
      <c r="C167" s="236"/>
      <c r="D167" s="30"/>
      <c r="E167" s="61"/>
      <c r="F167" s="45"/>
      <c r="G167" s="61"/>
      <c r="H167" s="236"/>
      <c r="I167" s="45"/>
      <c r="J167" s="45"/>
      <c r="K167" s="45"/>
      <c r="L167" s="45"/>
      <c r="M167" s="45"/>
      <c r="N167" s="236"/>
      <c r="O167" s="61"/>
      <c r="P167" s="61"/>
      <c r="Q167" s="61"/>
      <c r="R167" s="45"/>
      <c r="S167" s="61"/>
      <c r="T167" s="236"/>
      <c r="U167" s="45"/>
      <c r="V167" s="45"/>
      <c r="W167" s="45"/>
      <c r="X167" s="45"/>
      <c r="Y167" s="236"/>
      <c r="Z167" s="236"/>
      <c r="AA167" s="45"/>
      <c r="AB167" s="45"/>
      <c r="AC167" s="45"/>
      <c r="AD167" s="45"/>
      <c r="AE167" s="236"/>
      <c r="AF167" s="236"/>
      <c r="AG167" s="61"/>
      <c r="AH167" s="61"/>
      <c r="AI167" s="61"/>
      <c r="AJ167" s="45"/>
      <c r="AK167" s="61"/>
    </row>
    <row r="168" spans="3:37" x14ac:dyDescent="0.2">
      <c r="C168" s="236"/>
      <c r="D168" s="30"/>
      <c r="E168" s="61"/>
      <c r="F168" s="45"/>
      <c r="G168" s="61"/>
      <c r="H168" s="236"/>
      <c r="I168" s="45"/>
      <c r="J168" s="45"/>
      <c r="K168" s="45"/>
      <c r="L168" s="45"/>
      <c r="M168" s="45"/>
      <c r="N168" s="236"/>
      <c r="O168" s="61"/>
      <c r="P168" s="61"/>
      <c r="Q168" s="61"/>
      <c r="R168" s="45"/>
      <c r="S168" s="61"/>
      <c r="T168" s="236"/>
      <c r="U168" s="45"/>
      <c r="V168" s="45"/>
      <c r="W168" s="45"/>
      <c r="X168" s="45"/>
      <c r="Y168" s="236"/>
      <c r="Z168" s="236"/>
      <c r="AA168" s="45"/>
      <c r="AB168" s="45"/>
      <c r="AC168" s="45"/>
      <c r="AD168" s="45"/>
      <c r="AE168" s="236"/>
      <c r="AF168" s="236"/>
      <c r="AG168" s="61"/>
      <c r="AH168" s="61"/>
      <c r="AI168" s="61"/>
      <c r="AJ168" s="45"/>
      <c r="AK168" s="61"/>
    </row>
    <row r="169" spans="3:37" x14ac:dyDescent="0.2">
      <c r="C169" s="236"/>
      <c r="D169" s="30"/>
      <c r="E169" s="61"/>
      <c r="F169" s="45"/>
      <c r="G169" s="61"/>
      <c r="H169" s="236"/>
      <c r="I169" s="45"/>
      <c r="J169" s="45"/>
      <c r="K169" s="45"/>
      <c r="L169" s="45"/>
      <c r="M169" s="45"/>
      <c r="N169" s="236"/>
      <c r="O169" s="61"/>
      <c r="P169" s="61"/>
      <c r="Q169" s="61"/>
      <c r="R169" s="45"/>
      <c r="S169" s="61"/>
      <c r="T169" s="236"/>
      <c r="U169" s="45"/>
      <c r="V169" s="45"/>
      <c r="W169" s="45"/>
      <c r="X169" s="45"/>
      <c r="Y169" s="236"/>
      <c r="Z169" s="236"/>
      <c r="AA169" s="45"/>
      <c r="AB169" s="45"/>
      <c r="AC169" s="45"/>
      <c r="AD169" s="45"/>
      <c r="AE169" s="236"/>
      <c r="AF169" s="236"/>
      <c r="AG169" s="61"/>
      <c r="AH169" s="61"/>
      <c r="AI169" s="61"/>
      <c r="AJ169" s="45"/>
      <c r="AK169" s="61"/>
    </row>
    <row r="170" spans="3:37" x14ac:dyDescent="0.2">
      <c r="C170" s="236"/>
      <c r="D170" s="30"/>
      <c r="E170" s="61"/>
      <c r="F170" s="45"/>
      <c r="G170" s="61"/>
      <c r="H170" s="236"/>
      <c r="I170" s="45"/>
      <c r="J170" s="45"/>
      <c r="K170" s="45"/>
      <c r="L170" s="45"/>
      <c r="M170" s="45"/>
      <c r="N170" s="236"/>
      <c r="O170" s="61"/>
      <c r="P170" s="61"/>
      <c r="Q170" s="61"/>
      <c r="R170" s="45"/>
      <c r="S170" s="61"/>
      <c r="T170" s="236"/>
      <c r="U170" s="45"/>
      <c r="V170" s="45"/>
      <c r="W170" s="45"/>
      <c r="X170" s="45"/>
      <c r="Y170" s="236"/>
      <c r="Z170" s="236"/>
      <c r="AA170" s="45"/>
      <c r="AB170" s="45"/>
      <c r="AC170" s="45"/>
      <c r="AD170" s="45"/>
      <c r="AE170" s="236"/>
      <c r="AF170" s="236"/>
      <c r="AG170" s="61"/>
      <c r="AH170" s="61"/>
      <c r="AI170" s="61"/>
      <c r="AJ170" s="45"/>
      <c r="AK170" s="61"/>
    </row>
    <row r="171" spans="3:37" x14ac:dyDescent="0.2">
      <c r="C171" s="236"/>
      <c r="D171" s="30"/>
      <c r="E171" s="61"/>
      <c r="F171" s="45"/>
      <c r="G171" s="61"/>
      <c r="H171" s="236"/>
      <c r="I171" s="45"/>
      <c r="J171" s="45"/>
      <c r="K171" s="45"/>
      <c r="L171" s="45"/>
      <c r="M171" s="45"/>
      <c r="N171" s="236"/>
      <c r="O171" s="61"/>
      <c r="P171" s="61"/>
      <c r="Q171" s="61"/>
      <c r="R171" s="45"/>
      <c r="S171" s="61"/>
      <c r="T171" s="236"/>
      <c r="U171" s="45"/>
      <c r="V171" s="45"/>
      <c r="W171" s="45"/>
      <c r="X171" s="45"/>
      <c r="Y171" s="236"/>
      <c r="Z171" s="236"/>
      <c r="AA171" s="45"/>
      <c r="AB171" s="45"/>
      <c r="AC171" s="45"/>
      <c r="AD171" s="45"/>
      <c r="AE171" s="236"/>
      <c r="AF171" s="236"/>
      <c r="AG171" s="61"/>
      <c r="AH171" s="61"/>
      <c r="AI171" s="61"/>
      <c r="AJ171" s="45"/>
      <c r="AK171" s="61"/>
    </row>
    <row r="172" spans="3:37" x14ac:dyDescent="0.2">
      <c r="C172" s="236"/>
      <c r="D172" s="30"/>
      <c r="E172" s="61"/>
      <c r="F172" s="45"/>
      <c r="G172" s="61"/>
      <c r="H172" s="236"/>
      <c r="I172" s="45"/>
      <c r="J172" s="45"/>
      <c r="K172" s="45"/>
      <c r="L172" s="45"/>
      <c r="M172" s="45"/>
      <c r="N172" s="236"/>
      <c r="O172" s="61"/>
      <c r="P172" s="61"/>
      <c r="Q172" s="61"/>
      <c r="R172" s="45"/>
      <c r="S172" s="61"/>
      <c r="T172" s="236"/>
      <c r="U172" s="45"/>
      <c r="V172" s="45"/>
      <c r="W172" s="45"/>
      <c r="X172" s="45"/>
      <c r="Y172" s="236"/>
      <c r="Z172" s="236"/>
      <c r="AA172" s="45"/>
      <c r="AB172" s="45"/>
      <c r="AC172" s="45"/>
      <c r="AD172" s="45"/>
      <c r="AE172" s="236"/>
      <c r="AF172" s="236"/>
      <c r="AG172" s="61"/>
      <c r="AH172" s="61"/>
      <c r="AI172" s="61"/>
      <c r="AJ172" s="45"/>
      <c r="AK172" s="61"/>
    </row>
    <row r="173" spans="3:37" x14ac:dyDescent="0.2">
      <c r="C173" s="236"/>
      <c r="D173" s="30"/>
      <c r="E173" s="61"/>
      <c r="F173" s="45"/>
      <c r="G173" s="61"/>
      <c r="H173" s="236"/>
      <c r="I173" s="45"/>
      <c r="J173" s="45"/>
      <c r="K173" s="45"/>
      <c r="L173" s="45"/>
      <c r="M173" s="45"/>
      <c r="N173" s="236"/>
      <c r="O173" s="61"/>
      <c r="P173" s="61"/>
      <c r="Q173" s="61"/>
      <c r="R173" s="45"/>
      <c r="S173" s="61"/>
      <c r="T173" s="236"/>
      <c r="U173" s="45"/>
      <c r="V173" s="45"/>
      <c r="W173" s="45"/>
      <c r="X173" s="45"/>
      <c r="Y173" s="236"/>
      <c r="Z173" s="236"/>
      <c r="AA173" s="45"/>
      <c r="AB173" s="45"/>
      <c r="AC173" s="45"/>
      <c r="AD173" s="45"/>
      <c r="AE173" s="236"/>
      <c r="AF173" s="236"/>
      <c r="AG173" s="61"/>
      <c r="AH173" s="61"/>
      <c r="AI173" s="61"/>
      <c r="AJ173" s="45"/>
      <c r="AK173" s="61"/>
    </row>
    <row r="174" spans="3:37" x14ac:dyDescent="0.2">
      <c r="C174" s="236"/>
      <c r="D174" s="30"/>
      <c r="E174" s="61"/>
      <c r="F174" s="45"/>
      <c r="G174" s="61"/>
      <c r="H174" s="236"/>
      <c r="I174" s="45"/>
      <c r="J174" s="45"/>
      <c r="K174" s="45"/>
      <c r="L174" s="45"/>
      <c r="M174" s="45"/>
      <c r="N174" s="236"/>
      <c r="O174" s="61"/>
      <c r="P174" s="61"/>
      <c r="Q174" s="61"/>
      <c r="R174" s="45"/>
      <c r="S174" s="61"/>
      <c r="T174" s="236"/>
      <c r="U174" s="45"/>
      <c r="V174" s="45"/>
      <c r="W174" s="45"/>
      <c r="X174" s="45"/>
      <c r="Y174" s="236"/>
      <c r="Z174" s="236"/>
      <c r="AA174" s="45"/>
      <c r="AB174" s="45"/>
      <c r="AC174" s="45"/>
      <c r="AD174" s="45"/>
      <c r="AE174" s="236"/>
      <c r="AF174" s="236"/>
      <c r="AG174" s="61"/>
      <c r="AH174" s="61"/>
      <c r="AI174" s="61"/>
      <c r="AJ174" s="45"/>
      <c r="AK174" s="61"/>
    </row>
    <row r="175" spans="3:37" x14ac:dyDescent="0.2">
      <c r="C175" s="236"/>
      <c r="D175" s="30"/>
      <c r="E175" s="61"/>
      <c r="F175" s="45"/>
      <c r="G175" s="61"/>
      <c r="H175" s="236"/>
      <c r="I175" s="45"/>
      <c r="J175" s="45"/>
      <c r="K175" s="45"/>
      <c r="L175" s="45"/>
      <c r="M175" s="45"/>
      <c r="N175" s="236"/>
      <c r="O175" s="61"/>
      <c r="P175" s="61"/>
      <c r="Q175" s="61"/>
      <c r="R175" s="45"/>
      <c r="S175" s="61"/>
      <c r="T175" s="236"/>
      <c r="U175" s="45"/>
      <c r="V175" s="45"/>
      <c r="W175" s="45"/>
      <c r="X175" s="45"/>
      <c r="Y175" s="236"/>
      <c r="Z175" s="236"/>
      <c r="AA175" s="45"/>
      <c r="AB175" s="45"/>
      <c r="AC175" s="45"/>
      <c r="AD175" s="45"/>
      <c r="AE175" s="236"/>
      <c r="AF175" s="236"/>
      <c r="AG175" s="61"/>
      <c r="AH175" s="61"/>
      <c r="AI175" s="61"/>
      <c r="AJ175" s="45"/>
      <c r="AK175" s="61"/>
    </row>
    <row r="176" spans="3:37" x14ac:dyDescent="0.2">
      <c r="C176" s="236"/>
      <c r="D176" s="30"/>
      <c r="E176" s="61"/>
      <c r="F176" s="45"/>
      <c r="G176" s="61"/>
      <c r="H176" s="236"/>
      <c r="I176" s="45"/>
      <c r="J176" s="45"/>
      <c r="K176" s="45"/>
      <c r="L176" s="45"/>
      <c r="M176" s="45"/>
      <c r="N176" s="236"/>
      <c r="O176" s="61"/>
      <c r="P176" s="61"/>
      <c r="Q176" s="61"/>
      <c r="R176" s="45"/>
      <c r="S176" s="61"/>
      <c r="T176" s="236"/>
      <c r="U176" s="45"/>
      <c r="V176" s="45"/>
      <c r="W176" s="45"/>
      <c r="X176" s="45"/>
      <c r="Y176" s="236"/>
      <c r="Z176" s="236"/>
      <c r="AA176" s="45"/>
      <c r="AB176" s="45"/>
      <c r="AC176" s="45"/>
      <c r="AD176" s="45"/>
      <c r="AE176" s="236"/>
      <c r="AF176" s="236"/>
      <c r="AG176" s="61"/>
      <c r="AH176" s="61"/>
      <c r="AI176" s="61"/>
      <c r="AJ176" s="45"/>
      <c r="AK176" s="61"/>
    </row>
    <row r="177" spans="3:37" x14ac:dyDescent="0.2">
      <c r="C177" s="236"/>
      <c r="D177" s="30"/>
      <c r="E177" s="61"/>
      <c r="F177" s="45"/>
      <c r="G177" s="61"/>
      <c r="H177" s="236"/>
      <c r="I177" s="45"/>
      <c r="J177" s="45"/>
      <c r="K177" s="45"/>
      <c r="L177" s="45"/>
      <c r="M177" s="45"/>
      <c r="N177" s="236"/>
      <c r="O177" s="61"/>
      <c r="P177" s="61"/>
      <c r="Q177" s="61"/>
      <c r="R177" s="45"/>
      <c r="S177" s="61"/>
      <c r="T177" s="236"/>
      <c r="U177" s="45"/>
      <c r="V177" s="45"/>
      <c r="W177" s="45"/>
      <c r="X177" s="45"/>
      <c r="Y177" s="236"/>
      <c r="Z177" s="236"/>
      <c r="AA177" s="45"/>
      <c r="AB177" s="45"/>
      <c r="AC177" s="45"/>
      <c r="AD177" s="45"/>
      <c r="AE177" s="236"/>
      <c r="AF177" s="236"/>
      <c r="AG177" s="61"/>
      <c r="AH177" s="61"/>
      <c r="AI177" s="61"/>
      <c r="AJ177" s="45"/>
      <c r="AK177" s="61"/>
    </row>
    <row r="178" spans="3:37" x14ac:dyDescent="0.2">
      <c r="C178" s="236"/>
      <c r="D178" s="30"/>
      <c r="E178" s="61"/>
      <c r="F178" s="45"/>
      <c r="G178" s="61"/>
      <c r="H178" s="236"/>
      <c r="I178" s="45"/>
      <c r="J178" s="45"/>
      <c r="K178" s="45"/>
      <c r="L178" s="45"/>
      <c r="M178" s="45"/>
      <c r="N178" s="236"/>
      <c r="O178" s="61"/>
      <c r="P178" s="61"/>
      <c r="Q178" s="61"/>
      <c r="R178" s="45"/>
      <c r="S178" s="61"/>
      <c r="T178" s="236"/>
      <c r="U178" s="45"/>
      <c r="V178" s="45"/>
      <c r="W178" s="45"/>
      <c r="X178" s="45"/>
      <c r="Y178" s="236"/>
      <c r="Z178" s="236"/>
      <c r="AA178" s="45"/>
      <c r="AB178" s="45"/>
      <c r="AC178" s="45"/>
      <c r="AD178" s="45"/>
      <c r="AE178" s="236"/>
      <c r="AF178" s="236"/>
      <c r="AG178" s="61"/>
      <c r="AH178" s="61"/>
      <c r="AI178" s="61"/>
      <c r="AJ178" s="45"/>
      <c r="AK178" s="61"/>
    </row>
    <row r="179" spans="3:37" x14ac:dyDescent="0.2">
      <c r="C179" s="236"/>
      <c r="D179" s="30"/>
      <c r="E179" s="61"/>
      <c r="F179" s="45"/>
      <c r="G179" s="61"/>
      <c r="H179" s="236"/>
      <c r="I179" s="45"/>
      <c r="J179" s="45"/>
      <c r="K179" s="45"/>
      <c r="L179" s="45"/>
      <c r="M179" s="45"/>
      <c r="N179" s="236"/>
      <c r="O179" s="61"/>
      <c r="P179" s="61"/>
      <c r="Q179" s="61"/>
      <c r="R179" s="45"/>
      <c r="S179" s="61"/>
      <c r="T179" s="236"/>
      <c r="U179" s="45"/>
      <c r="V179" s="45"/>
      <c r="W179" s="45"/>
      <c r="X179" s="45"/>
      <c r="Y179" s="236"/>
      <c r="Z179" s="236"/>
      <c r="AA179" s="45"/>
      <c r="AB179" s="45"/>
      <c r="AC179" s="45"/>
      <c r="AD179" s="45"/>
      <c r="AE179" s="236"/>
      <c r="AF179" s="236"/>
      <c r="AG179" s="61"/>
      <c r="AH179" s="61"/>
      <c r="AI179" s="61"/>
      <c r="AJ179" s="45"/>
      <c r="AK179" s="61"/>
    </row>
    <row r="180" spans="3:37" x14ac:dyDescent="0.2">
      <c r="C180" s="236"/>
      <c r="D180" s="30"/>
      <c r="E180" s="61"/>
      <c r="F180" s="45"/>
      <c r="G180" s="61"/>
      <c r="H180" s="236"/>
      <c r="I180" s="45"/>
      <c r="J180" s="45"/>
      <c r="K180" s="45"/>
      <c r="L180" s="45"/>
      <c r="M180" s="45"/>
      <c r="N180" s="236"/>
      <c r="O180" s="61"/>
      <c r="P180" s="61"/>
      <c r="Q180" s="61"/>
      <c r="R180" s="45"/>
      <c r="S180" s="61"/>
      <c r="T180" s="236"/>
      <c r="U180" s="45"/>
      <c r="V180" s="45"/>
      <c r="W180" s="45"/>
      <c r="X180" s="45"/>
      <c r="Y180" s="236"/>
      <c r="Z180" s="236"/>
      <c r="AA180" s="45"/>
      <c r="AB180" s="45"/>
      <c r="AC180" s="45"/>
      <c r="AD180" s="45"/>
      <c r="AE180" s="236"/>
      <c r="AF180" s="236"/>
      <c r="AG180" s="61"/>
      <c r="AH180" s="61"/>
      <c r="AI180" s="61"/>
      <c r="AJ180" s="45"/>
      <c r="AK180" s="61"/>
    </row>
    <row r="181" spans="3:37" x14ac:dyDescent="0.2">
      <c r="C181" s="236"/>
      <c r="D181" s="30"/>
      <c r="E181" s="61"/>
      <c r="F181" s="45"/>
      <c r="G181" s="61"/>
      <c r="H181" s="236"/>
      <c r="I181" s="45"/>
      <c r="J181" s="45"/>
      <c r="K181" s="45"/>
      <c r="L181" s="45"/>
      <c r="M181" s="45"/>
      <c r="N181" s="236"/>
      <c r="O181" s="61"/>
      <c r="P181" s="61"/>
      <c r="Q181" s="61"/>
      <c r="R181" s="45"/>
      <c r="S181" s="61"/>
      <c r="T181" s="236"/>
      <c r="U181" s="45"/>
      <c r="V181" s="45"/>
      <c r="W181" s="45"/>
      <c r="X181" s="45"/>
      <c r="Y181" s="236"/>
      <c r="Z181" s="236"/>
      <c r="AA181" s="45"/>
      <c r="AB181" s="45"/>
      <c r="AC181" s="45"/>
      <c r="AD181" s="45"/>
      <c r="AE181" s="236"/>
      <c r="AF181" s="236"/>
      <c r="AG181" s="61"/>
      <c r="AH181" s="61"/>
      <c r="AI181" s="61"/>
      <c r="AJ181" s="45"/>
      <c r="AK181" s="61"/>
    </row>
    <row r="182" spans="3:37" x14ac:dyDescent="0.2">
      <c r="C182" s="236"/>
      <c r="D182" s="30"/>
      <c r="E182" s="61"/>
      <c r="F182" s="45"/>
      <c r="G182" s="61"/>
      <c r="H182" s="236"/>
      <c r="I182" s="45"/>
      <c r="J182" s="45"/>
      <c r="K182" s="45"/>
      <c r="L182" s="45"/>
      <c r="M182" s="45"/>
      <c r="N182" s="236"/>
      <c r="O182" s="61"/>
      <c r="P182" s="61"/>
      <c r="Q182" s="61"/>
      <c r="R182" s="45"/>
      <c r="S182" s="61"/>
      <c r="T182" s="236"/>
      <c r="U182" s="45"/>
      <c r="V182" s="45"/>
      <c r="W182" s="45"/>
      <c r="X182" s="45"/>
      <c r="Y182" s="236"/>
      <c r="Z182" s="236"/>
      <c r="AA182" s="45"/>
      <c r="AB182" s="45"/>
      <c r="AC182" s="45"/>
      <c r="AD182" s="45"/>
      <c r="AE182" s="236"/>
      <c r="AF182" s="236"/>
      <c r="AG182" s="61"/>
      <c r="AH182" s="61"/>
      <c r="AI182" s="61"/>
      <c r="AJ182" s="45"/>
      <c r="AK182" s="61"/>
    </row>
    <row r="183" spans="3:37" x14ac:dyDescent="0.2">
      <c r="C183" s="236"/>
      <c r="D183" s="30"/>
      <c r="E183" s="61"/>
      <c r="F183" s="45"/>
      <c r="G183" s="61"/>
      <c r="H183" s="236"/>
      <c r="I183" s="45"/>
      <c r="J183" s="45"/>
      <c r="K183" s="45"/>
      <c r="L183" s="45"/>
      <c r="M183" s="45"/>
      <c r="N183" s="236"/>
      <c r="O183" s="61"/>
      <c r="P183" s="61"/>
      <c r="Q183" s="61"/>
      <c r="R183" s="45"/>
      <c r="S183" s="61"/>
      <c r="T183" s="236"/>
      <c r="U183" s="45"/>
      <c r="V183" s="45"/>
      <c r="W183" s="45"/>
      <c r="X183" s="45"/>
      <c r="Y183" s="236"/>
      <c r="Z183" s="236"/>
      <c r="AA183" s="45"/>
      <c r="AB183" s="45"/>
      <c r="AC183" s="45"/>
      <c r="AD183" s="45"/>
      <c r="AE183" s="236"/>
      <c r="AF183" s="236"/>
      <c r="AG183" s="61"/>
      <c r="AH183" s="61"/>
      <c r="AI183" s="61"/>
      <c r="AJ183" s="45"/>
      <c r="AK183" s="61"/>
    </row>
    <row r="184" spans="3:37" x14ac:dyDescent="0.2">
      <c r="C184" s="236"/>
      <c r="D184" s="30"/>
      <c r="E184" s="61"/>
      <c r="F184" s="45"/>
      <c r="G184" s="61"/>
      <c r="H184" s="236"/>
      <c r="I184" s="45"/>
      <c r="J184" s="45"/>
      <c r="K184" s="45"/>
      <c r="L184" s="45"/>
      <c r="M184" s="45"/>
      <c r="N184" s="236"/>
      <c r="O184" s="61"/>
      <c r="P184" s="61"/>
      <c r="Q184" s="61"/>
      <c r="R184" s="45"/>
      <c r="S184" s="61"/>
      <c r="T184" s="236"/>
      <c r="U184" s="45"/>
      <c r="V184" s="45"/>
      <c r="W184" s="45"/>
      <c r="X184" s="45"/>
      <c r="Y184" s="236"/>
      <c r="Z184" s="236"/>
      <c r="AA184" s="45"/>
      <c r="AB184" s="45"/>
      <c r="AC184" s="45"/>
      <c r="AD184" s="45"/>
      <c r="AE184" s="236"/>
      <c r="AF184" s="236"/>
      <c r="AG184" s="61"/>
      <c r="AH184" s="61"/>
      <c r="AI184" s="61"/>
      <c r="AJ184" s="45"/>
      <c r="AK184" s="61"/>
    </row>
    <row r="185" spans="3:37" x14ac:dyDescent="0.2">
      <c r="C185" s="236"/>
      <c r="D185" s="30"/>
      <c r="E185" s="61"/>
      <c r="F185" s="45"/>
      <c r="G185" s="61"/>
      <c r="H185" s="236"/>
      <c r="I185" s="45"/>
      <c r="J185" s="45"/>
      <c r="K185" s="45"/>
      <c r="L185" s="45"/>
      <c r="M185" s="45"/>
      <c r="N185" s="236"/>
      <c r="O185" s="61"/>
      <c r="P185" s="61"/>
      <c r="Q185" s="61"/>
      <c r="R185" s="45"/>
      <c r="S185" s="61"/>
      <c r="T185" s="236"/>
      <c r="U185" s="45"/>
      <c r="V185" s="45"/>
      <c r="W185" s="45"/>
      <c r="X185" s="45"/>
      <c r="Y185" s="236"/>
      <c r="Z185" s="236"/>
      <c r="AA185" s="45"/>
      <c r="AB185" s="45"/>
      <c r="AC185" s="45"/>
      <c r="AD185" s="45"/>
      <c r="AE185" s="236"/>
      <c r="AF185" s="236"/>
      <c r="AG185" s="61"/>
      <c r="AH185" s="61"/>
      <c r="AI185" s="61"/>
      <c r="AJ185" s="45"/>
      <c r="AK185" s="61"/>
    </row>
    <row r="186" spans="3:37" x14ac:dyDescent="0.2">
      <c r="C186" s="236"/>
      <c r="D186" s="30"/>
      <c r="E186" s="61"/>
      <c r="F186" s="45"/>
      <c r="G186" s="61"/>
      <c r="H186" s="236"/>
      <c r="I186" s="45"/>
      <c r="J186" s="45"/>
      <c r="K186" s="45"/>
      <c r="L186" s="45"/>
      <c r="M186" s="45"/>
      <c r="N186" s="236"/>
      <c r="O186" s="61"/>
      <c r="P186" s="61"/>
      <c r="Q186" s="61"/>
      <c r="R186" s="45"/>
      <c r="S186" s="61"/>
      <c r="T186" s="236"/>
      <c r="U186" s="45"/>
      <c r="V186" s="45"/>
      <c r="W186" s="45"/>
      <c r="X186" s="45"/>
      <c r="Y186" s="236"/>
      <c r="Z186" s="236"/>
      <c r="AA186" s="45"/>
      <c r="AB186" s="45"/>
      <c r="AC186" s="45"/>
      <c r="AD186" s="45"/>
      <c r="AE186" s="236"/>
      <c r="AF186" s="236"/>
      <c r="AG186" s="61"/>
      <c r="AH186" s="61"/>
      <c r="AI186" s="61"/>
      <c r="AJ186" s="45"/>
      <c r="AK186" s="61"/>
    </row>
    <row r="187" spans="3:37" x14ac:dyDescent="0.2">
      <c r="C187" s="236"/>
      <c r="D187" s="30"/>
      <c r="E187" s="61"/>
      <c r="F187" s="45"/>
      <c r="G187" s="61"/>
      <c r="H187" s="236"/>
      <c r="I187" s="45"/>
      <c r="J187" s="45"/>
      <c r="K187" s="45"/>
      <c r="L187" s="45"/>
      <c r="M187" s="45"/>
      <c r="N187" s="236"/>
      <c r="O187" s="61"/>
      <c r="P187" s="61"/>
      <c r="Q187" s="61"/>
      <c r="R187" s="45"/>
      <c r="S187" s="61"/>
      <c r="T187" s="236"/>
      <c r="U187" s="45"/>
      <c r="V187" s="45"/>
      <c r="W187" s="45"/>
      <c r="X187" s="45"/>
      <c r="Y187" s="236"/>
      <c r="Z187" s="236"/>
      <c r="AA187" s="45"/>
      <c r="AB187" s="45"/>
      <c r="AC187" s="45"/>
      <c r="AD187" s="45"/>
      <c r="AE187" s="236"/>
      <c r="AF187" s="236"/>
      <c r="AG187" s="61"/>
      <c r="AH187" s="61"/>
      <c r="AI187" s="61"/>
      <c r="AJ187" s="45"/>
      <c r="AK187" s="61"/>
    </row>
    <row r="188" spans="3:37" x14ac:dyDescent="0.2">
      <c r="C188" s="236"/>
      <c r="D188" s="30"/>
      <c r="E188" s="61"/>
      <c r="F188" s="45"/>
      <c r="G188" s="61"/>
      <c r="H188" s="236"/>
      <c r="I188" s="45"/>
      <c r="J188" s="45"/>
      <c r="K188" s="45"/>
      <c r="L188" s="45"/>
      <c r="M188" s="45"/>
      <c r="N188" s="236"/>
      <c r="O188" s="61"/>
      <c r="P188" s="61"/>
      <c r="Q188" s="61"/>
      <c r="R188" s="45"/>
      <c r="S188" s="61"/>
      <c r="T188" s="236"/>
      <c r="U188" s="45"/>
      <c r="V188" s="45"/>
      <c r="W188" s="45"/>
      <c r="X188" s="45"/>
      <c r="Y188" s="236"/>
      <c r="Z188" s="236"/>
      <c r="AA188" s="45"/>
      <c r="AB188" s="45"/>
      <c r="AC188" s="45"/>
      <c r="AD188" s="45"/>
      <c r="AE188" s="236"/>
      <c r="AF188" s="236"/>
      <c r="AG188" s="61"/>
      <c r="AH188" s="61"/>
      <c r="AI188" s="61"/>
      <c r="AJ188" s="45"/>
      <c r="AK188" s="61"/>
    </row>
    <row r="189" spans="3:37" x14ac:dyDescent="0.2">
      <c r="C189" s="236"/>
      <c r="D189" s="30"/>
      <c r="E189" s="61"/>
      <c r="F189" s="45"/>
      <c r="G189" s="61"/>
      <c r="H189" s="236"/>
      <c r="I189" s="45"/>
      <c r="J189" s="45"/>
      <c r="K189" s="45"/>
      <c r="L189" s="45"/>
      <c r="M189" s="45"/>
      <c r="N189" s="236"/>
      <c r="O189" s="61"/>
      <c r="P189" s="61"/>
      <c r="Q189" s="61"/>
      <c r="R189" s="45"/>
      <c r="S189" s="61"/>
      <c r="T189" s="236"/>
      <c r="U189" s="45"/>
      <c r="V189" s="45"/>
      <c r="W189" s="45"/>
      <c r="X189" s="45"/>
      <c r="Y189" s="236"/>
      <c r="Z189" s="236"/>
      <c r="AA189" s="45"/>
      <c r="AB189" s="45"/>
      <c r="AC189" s="45"/>
      <c r="AD189" s="45"/>
      <c r="AE189" s="236"/>
      <c r="AF189" s="236"/>
      <c r="AG189" s="61"/>
      <c r="AH189" s="61"/>
      <c r="AI189" s="61"/>
      <c r="AJ189" s="45"/>
      <c r="AK189" s="61"/>
    </row>
    <row r="190" spans="3:37" x14ac:dyDescent="0.2">
      <c r="C190" s="236"/>
      <c r="D190" s="30"/>
      <c r="E190" s="61"/>
      <c r="F190" s="45"/>
      <c r="G190" s="61"/>
      <c r="H190" s="236"/>
      <c r="I190" s="45"/>
      <c r="J190" s="45"/>
      <c r="K190" s="45"/>
      <c r="L190" s="45"/>
      <c r="M190" s="45"/>
      <c r="N190" s="236"/>
      <c r="O190" s="61"/>
      <c r="P190" s="61"/>
      <c r="Q190" s="61"/>
      <c r="R190" s="45"/>
      <c r="S190" s="61"/>
      <c r="T190" s="236"/>
      <c r="U190" s="45"/>
      <c r="V190" s="45"/>
      <c r="W190" s="45"/>
      <c r="X190" s="45"/>
      <c r="Y190" s="236"/>
      <c r="Z190" s="236"/>
      <c r="AA190" s="45"/>
      <c r="AB190" s="45"/>
      <c r="AC190" s="45"/>
      <c r="AD190" s="45"/>
      <c r="AE190" s="236"/>
      <c r="AF190" s="236"/>
      <c r="AG190" s="61"/>
      <c r="AH190" s="61"/>
      <c r="AI190" s="61"/>
      <c r="AJ190" s="45"/>
      <c r="AK190" s="61"/>
    </row>
    <row r="191" spans="3:37" x14ac:dyDescent="0.2">
      <c r="C191" s="236"/>
      <c r="D191" s="30"/>
      <c r="E191" s="61"/>
      <c r="F191" s="45"/>
      <c r="G191" s="61"/>
      <c r="H191" s="236"/>
      <c r="I191" s="45"/>
      <c r="J191" s="45"/>
      <c r="K191" s="45"/>
      <c r="L191" s="45"/>
      <c r="M191" s="45"/>
      <c r="N191" s="236"/>
      <c r="O191" s="61"/>
      <c r="P191" s="61"/>
      <c r="Q191" s="61"/>
      <c r="R191" s="45"/>
      <c r="S191" s="61"/>
      <c r="T191" s="236"/>
      <c r="U191" s="45"/>
      <c r="V191" s="45"/>
      <c r="W191" s="45"/>
      <c r="X191" s="45"/>
      <c r="Y191" s="236"/>
      <c r="Z191" s="236"/>
      <c r="AA191" s="45"/>
      <c r="AB191" s="45"/>
      <c r="AC191" s="45"/>
      <c r="AD191" s="45"/>
      <c r="AE191" s="236"/>
      <c r="AF191" s="236"/>
      <c r="AG191" s="61"/>
      <c r="AH191" s="61"/>
      <c r="AI191" s="61"/>
      <c r="AJ191" s="45"/>
      <c r="AK191" s="61"/>
    </row>
    <row r="192" spans="3:37" x14ac:dyDescent="0.2">
      <c r="C192" s="236"/>
      <c r="D192" s="30"/>
      <c r="E192" s="61"/>
      <c r="F192" s="45"/>
      <c r="G192" s="61"/>
      <c r="H192" s="236"/>
      <c r="I192" s="45"/>
      <c r="J192" s="45"/>
      <c r="K192" s="45"/>
      <c r="L192" s="45"/>
      <c r="M192" s="45"/>
      <c r="N192" s="236"/>
      <c r="O192" s="61"/>
      <c r="P192" s="61"/>
      <c r="Q192" s="61"/>
      <c r="R192" s="45"/>
      <c r="S192" s="61"/>
      <c r="T192" s="236"/>
      <c r="U192" s="45"/>
      <c r="V192" s="45"/>
      <c r="W192" s="45"/>
      <c r="X192" s="45"/>
      <c r="Y192" s="236"/>
      <c r="Z192" s="236"/>
      <c r="AA192" s="45"/>
      <c r="AB192" s="45"/>
      <c r="AC192" s="45"/>
      <c r="AD192" s="45"/>
      <c r="AE192" s="236"/>
      <c r="AF192" s="236"/>
      <c r="AG192" s="61"/>
      <c r="AH192" s="61"/>
      <c r="AI192" s="61"/>
      <c r="AJ192" s="45"/>
      <c r="AK192" s="61"/>
    </row>
    <row r="193" spans="3:37" x14ac:dyDescent="0.2">
      <c r="C193" s="236"/>
      <c r="D193" s="30"/>
      <c r="E193" s="61"/>
      <c r="F193" s="45"/>
      <c r="G193" s="61"/>
      <c r="H193" s="236"/>
      <c r="I193" s="45"/>
      <c r="J193" s="45"/>
      <c r="K193" s="45"/>
      <c r="L193" s="45"/>
      <c r="M193" s="45"/>
      <c r="N193" s="236"/>
      <c r="O193" s="61"/>
      <c r="P193" s="61"/>
      <c r="Q193" s="61"/>
      <c r="R193" s="45"/>
      <c r="S193" s="61"/>
      <c r="T193" s="236"/>
      <c r="U193" s="45"/>
      <c r="V193" s="45"/>
      <c r="W193" s="45"/>
      <c r="X193" s="45"/>
      <c r="Y193" s="236"/>
      <c r="Z193" s="236"/>
      <c r="AA193" s="45"/>
      <c r="AB193" s="45"/>
      <c r="AC193" s="45"/>
      <c r="AD193" s="45"/>
      <c r="AE193" s="236"/>
      <c r="AF193" s="236"/>
      <c r="AG193" s="61"/>
      <c r="AH193" s="61"/>
      <c r="AI193" s="61"/>
      <c r="AJ193" s="45"/>
      <c r="AK193" s="61"/>
    </row>
    <row r="194" spans="3:37" x14ac:dyDescent="0.2">
      <c r="C194" s="236"/>
      <c r="D194" s="30"/>
      <c r="E194" s="61"/>
      <c r="F194" s="45"/>
      <c r="G194" s="61"/>
      <c r="H194" s="236"/>
      <c r="I194" s="45"/>
      <c r="J194" s="45"/>
      <c r="K194" s="45"/>
      <c r="L194" s="45"/>
      <c r="M194" s="45"/>
      <c r="N194" s="236"/>
      <c r="O194" s="61"/>
      <c r="P194" s="61"/>
      <c r="Q194" s="61"/>
      <c r="R194" s="45"/>
      <c r="S194" s="61"/>
      <c r="T194" s="236"/>
      <c r="U194" s="45"/>
      <c r="V194" s="45"/>
      <c r="W194" s="45"/>
      <c r="X194" s="45"/>
      <c r="Y194" s="236"/>
      <c r="Z194" s="236"/>
      <c r="AA194" s="45"/>
      <c r="AB194" s="45"/>
      <c r="AC194" s="45"/>
      <c r="AD194" s="45"/>
      <c r="AE194" s="236"/>
      <c r="AF194" s="236"/>
      <c r="AG194" s="61"/>
      <c r="AH194" s="61"/>
      <c r="AI194" s="61"/>
      <c r="AJ194" s="45"/>
      <c r="AK194" s="61"/>
    </row>
    <row r="195" spans="3:37" x14ac:dyDescent="0.2">
      <c r="C195" s="236"/>
      <c r="D195" s="30"/>
      <c r="E195" s="61"/>
      <c r="F195" s="45"/>
      <c r="G195" s="61"/>
      <c r="H195" s="236"/>
      <c r="I195" s="45"/>
      <c r="J195" s="45"/>
      <c r="K195" s="45"/>
      <c r="L195" s="45"/>
      <c r="M195" s="45"/>
      <c r="N195" s="236"/>
      <c r="O195" s="61"/>
      <c r="P195" s="61"/>
      <c r="Q195" s="61"/>
      <c r="R195" s="45"/>
      <c r="S195" s="61"/>
      <c r="T195" s="236"/>
      <c r="U195" s="45"/>
      <c r="V195" s="45"/>
      <c r="W195" s="45"/>
      <c r="X195" s="45"/>
      <c r="Y195" s="236"/>
      <c r="Z195" s="236"/>
      <c r="AA195" s="45"/>
      <c r="AB195" s="45"/>
      <c r="AC195" s="45"/>
      <c r="AD195" s="45"/>
      <c r="AE195" s="236"/>
      <c r="AF195" s="236"/>
      <c r="AG195" s="61"/>
      <c r="AH195" s="61"/>
      <c r="AI195" s="61"/>
      <c r="AJ195" s="45"/>
      <c r="AK195" s="61"/>
    </row>
    <row r="196" spans="3:37" x14ac:dyDescent="0.2">
      <c r="C196" s="236"/>
      <c r="D196" s="30"/>
      <c r="E196" s="61"/>
      <c r="F196" s="45"/>
      <c r="G196" s="61"/>
      <c r="H196" s="236"/>
      <c r="I196" s="45"/>
      <c r="J196" s="45"/>
      <c r="K196" s="45"/>
      <c r="L196" s="45"/>
      <c r="M196" s="45"/>
      <c r="N196" s="236"/>
      <c r="O196" s="61"/>
      <c r="P196" s="61"/>
      <c r="Q196" s="61"/>
      <c r="R196" s="45"/>
      <c r="S196" s="61"/>
      <c r="T196" s="236"/>
      <c r="U196" s="45"/>
      <c r="V196" s="45"/>
      <c r="W196" s="45"/>
      <c r="X196" s="45"/>
      <c r="Y196" s="236"/>
      <c r="Z196" s="236"/>
      <c r="AA196" s="45"/>
      <c r="AB196" s="45"/>
      <c r="AC196" s="45"/>
      <c r="AD196" s="45"/>
      <c r="AE196" s="236"/>
      <c r="AF196" s="236"/>
      <c r="AG196" s="61"/>
      <c r="AH196" s="61"/>
      <c r="AI196" s="61"/>
      <c r="AJ196" s="45"/>
      <c r="AK196" s="61"/>
    </row>
    <row r="197" spans="3:37" x14ac:dyDescent="0.2">
      <c r="C197" s="236"/>
      <c r="D197" s="30"/>
      <c r="E197" s="61"/>
      <c r="F197" s="45"/>
      <c r="G197" s="61"/>
      <c r="H197" s="236"/>
      <c r="I197" s="45"/>
      <c r="J197" s="45"/>
      <c r="K197" s="45"/>
      <c r="L197" s="45"/>
      <c r="M197" s="45"/>
      <c r="N197" s="236"/>
      <c r="O197" s="61"/>
      <c r="P197" s="61"/>
      <c r="Q197" s="61"/>
      <c r="R197" s="45"/>
      <c r="S197" s="61"/>
      <c r="T197" s="236"/>
      <c r="U197" s="45"/>
      <c r="V197" s="45"/>
      <c r="W197" s="45"/>
      <c r="X197" s="45"/>
      <c r="Y197" s="236"/>
      <c r="Z197" s="236"/>
      <c r="AA197" s="45"/>
      <c r="AB197" s="45"/>
      <c r="AC197" s="45"/>
      <c r="AD197" s="45"/>
      <c r="AE197" s="236"/>
      <c r="AF197" s="236"/>
      <c r="AG197" s="61"/>
      <c r="AH197" s="61"/>
      <c r="AI197" s="61"/>
      <c r="AJ197" s="45"/>
      <c r="AK197" s="61"/>
    </row>
    <row r="198" spans="3:37" x14ac:dyDescent="0.2">
      <c r="C198" s="236"/>
      <c r="D198" s="30"/>
      <c r="E198" s="61"/>
      <c r="F198" s="45"/>
      <c r="G198" s="61"/>
      <c r="H198" s="236"/>
      <c r="I198" s="45"/>
      <c r="J198" s="45"/>
      <c r="K198" s="45"/>
      <c r="L198" s="45"/>
      <c r="M198" s="45"/>
      <c r="N198" s="236"/>
      <c r="O198" s="61"/>
      <c r="P198" s="61"/>
      <c r="Q198" s="61"/>
      <c r="R198" s="45"/>
      <c r="S198" s="61"/>
      <c r="T198" s="236"/>
      <c r="U198" s="45"/>
      <c r="V198" s="45"/>
      <c r="W198" s="45"/>
      <c r="X198" s="45"/>
      <c r="Y198" s="236"/>
      <c r="Z198" s="236"/>
      <c r="AA198" s="45"/>
      <c r="AB198" s="45"/>
      <c r="AC198" s="45"/>
      <c r="AD198" s="45"/>
      <c r="AE198" s="236"/>
      <c r="AF198" s="236"/>
      <c r="AG198" s="61"/>
      <c r="AH198" s="61"/>
      <c r="AI198" s="61"/>
      <c r="AJ198" s="45"/>
      <c r="AK198" s="61"/>
    </row>
    <row r="199" spans="3:37" x14ac:dyDescent="0.2">
      <c r="C199" s="236"/>
      <c r="D199" s="30"/>
      <c r="E199" s="61"/>
      <c r="F199" s="45"/>
      <c r="G199" s="61"/>
      <c r="H199" s="236"/>
      <c r="I199" s="45"/>
      <c r="J199" s="45"/>
      <c r="K199" s="45"/>
      <c r="L199" s="45"/>
      <c r="M199" s="45"/>
      <c r="N199" s="236"/>
      <c r="O199" s="61"/>
      <c r="P199" s="61"/>
      <c r="Q199" s="61"/>
      <c r="R199" s="45"/>
      <c r="S199" s="61"/>
      <c r="T199" s="236"/>
      <c r="U199" s="45"/>
      <c r="V199" s="45"/>
      <c r="W199" s="45"/>
      <c r="X199" s="45"/>
      <c r="Y199" s="236"/>
      <c r="Z199" s="236"/>
      <c r="AA199" s="45"/>
      <c r="AB199" s="45"/>
      <c r="AC199" s="45"/>
      <c r="AD199" s="45"/>
      <c r="AE199" s="236"/>
      <c r="AF199" s="236"/>
      <c r="AG199" s="61"/>
      <c r="AH199" s="61"/>
      <c r="AI199" s="61"/>
      <c r="AJ199" s="45"/>
      <c r="AK199" s="61"/>
    </row>
    <row r="200" spans="3:37" x14ac:dyDescent="0.2">
      <c r="C200" s="236"/>
      <c r="D200" s="30"/>
      <c r="E200" s="61"/>
      <c r="F200" s="45"/>
      <c r="G200" s="61"/>
      <c r="H200" s="236"/>
      <c r="I200" s="45"/>
      <c r="J200" s="45"/>
      <c r="K200" s="45"/>
      <c r="L200" s="45"/>
      <c r="M200" s="45"/>
      <c r="N200" s="236"/>
      <c r="O200" s="61"/>
      <c r="P200" s="61"/>
      <c r="Q200" s="61"/>
      <c r="R200" s="45"/>
      <c r="S200" s="61"/>
      <c r="T200" s="236"/>
      <c r="U200" s="45"/>
      <c r="V200" s="45"/>
      <c r="W200" s="45"/>
      <c r="X200" s="45"/>
      <c r="Y200" s="236"/>
      <c r="Z200" s="236"/>
      <c r="AA200" s="45"/>
      <c r="AB200" s="45"/>
      <c r="AC200" s="45"/>
      <c r="AD200" s="45"/>
      <c r="AE200" s="236"/>
      <c r="AF200" s="236"/>
      <c r="AG200" s="61"/>
      <c r="AH200" s="61"/>
      <c r="AI200" s="61"/>
      <c r="AJ200" s="45"/>
      <c r="AK200" s="61"/>
    </row>
    <row r="201" spans="3:37" x14ac:dyDescent="0.2">
      <c r="C201" s="236"/>
      <c r="D201" s="30"/>
      <c r="E201" s="61"/>
      <c r="F201" s="45"/>
      <c r="G201" s="61"/>
      <c r="H201" s="236"/>
      <c r="I201" s="45"/>
      <c r="J201" s="45"/>
      <c r="K201" s="45"/>
      <c r="L201" s="45"/>
      <c r="M201" s="45"/>
      <c r="N201" s="236"/>
      <c r="O201" s="61"/>
      <c r="P201" s="61"/>
      <c r="Q201" s="61"/>
      <c r="R201" s="45"/>
      <c r="S201" s="61"/>
      <c r="T201" s="236"/>
      <c r="U201" s="45"/>
      <c r="V201" s="45"/>
      <c r="W201" s="45"/>
      <c r="X201" s="45"/>
      <c r="Y201" s="236"/>
      <c r="Z201" s="236"/>
      <c r="AA201" s="45"/>
      <c r="AB201" s="45"/>
      <c r="AC201" s="45"/>
      <c r="AD201" s="45"/>
      <c r="AE201" s="236"/>
      <c r="AF201" s="236"/>
      <c r="AG201" s="61"/>
      <c r="AH201" s="61"/>
      <c r="AI201" s="61"/>
      <c r="AJ201" s="45"/>
      <c r="AK201" s="61"/>
    </row>
    <row r="202" spans="3:37" x14ac:dyDescent="0.2">
      <c r="C202" s="236"/>
      <c r="D202" s="30"/>
      <c r="E202" s="61"/>
      <c r="F202" s="45"/>
      <c r="G202" s="61"/>
      <c r="H202" s="236"/>
      <c r="I202" s="45"/>
      <c r="J202" s="45"/>
      <c r="K202" s="45"/>
      <c r="L202" s="45"/>
      <c r="M202" s="45"/>
      <c r="N202" s="236"/>
      <c r="O202" s="61"/>
      <c r="P202" s="61"/>
      <c r="Q202" s="61"/>
      <c r="R202" s="45"/>
      <c r="S202" s="61"/>
      <c r="T202" s="236"/>
      <c r="U202" s="45"/>
      <c r="V202" s="45"/>
      <c r="W202" s="45"/>
      <c r="X202" s="45"/>
      <c r="Y202" s="236"/>
      <c r="Z202" s="236"/>
      <c r="AA202" s="45"/>
      <c r="AB202" s="45"/>
      <c r="AC202" s="45"/>
      <c r="AD202" s="45"/>
      <c r="AE202" s="236"/>
      <c r="AF202" s="236"/>
      <c r="AG202" s="61"/>
      <c r="AH202" s="61"/>
      <c r="AI202" s="61"/>
      <c r="AJ202" s="45"/>
      <c r="AK202" s="61"/>
    </row>
    <row r="203" spans="3:37" x14ac:dyDescent="0.2">
      <c r="C203" s="236"/>
      <c r="D203" s="30"/>
      <c r="E203" s="61"/>
      <c r="F203" s="45"/>
      <c r="G203" s="61"/>
      <c r="H203" s="236"/>
      <c r="I203" s="45"/>
      <c r="J203" s="45"/>
      <c r="K203" s="45"/>
      <c r="L203" s="45"/>
      <c r="M203" s="45"/>
      <c r="N203" s="236"/>
      <c r="O203" s="61"/>
      <c r="P203" s="61"/>
      <c r="Q203" s="61"/>
      <c r="R203" s="45"/>
      <c r="S203" s="61"/>
      <c r="T203" s="236"/>
      <c r="U203" s="45"/>
      <c r="V203" s="45"/>
      <c r="W203" s="45"/>
      <c r="X203" s="45"/>
      <c r="Y203" s="236"/>
      <c r="Z203" s="236"/>
      <c r="AA203" s="45"/>
      <c r="AB203" s="45"/>
      <c r="AC203" s="45"/>
      <c r="AD203" s="45"/>
      <c r="AE203" s="236"/>
      <c r="AF203" s="236"/>
      <c r="AG203" s="61"/>
      <c r="AH203" s="61"/>
      <c r="AI203" s="61"/>
      <c r="AJ203" s="45"/>
      <c r="AK203" s="61"/>
    </row>
    <row r="204" spans="3:37" x14ac:dyDescent="0.2">
      <c r="C204" s="236"/>
      <c r="D204" s="30"/>
      <c r="E204" s="61"/>
      <c r="F204" s="45"/>
      <c r="G204" s="61"/>
      <c r="H204" s="236"/>
      <c r="I204" s="45"/>
      <c r="J204" s="45"/>
      <c r="K204" s="45"/>
      <c r="L204" s="45"/>
      <c r="M204" s="45"/>
      <c r="N204" s="236"/>
      <c r="O204" s="61"/>
      <c r="P204" s="61"/>
      <c r="Q204" s="61"/>
      <c r="R204" s="45"/>
      <c r="S204" s="61"/>
      <c r="T204" s="236"/>
      <c r="U204" s="45"/>
      <c r="V204" s="45"/>
      <c r="W204" s="45"/>
      <c r="X204" s="45"/>
      <c r="Y204" s="236"/>
      <c r="Z204" s="236"/>
      <c r="AA204" s="45"/>
      <c r="AB204" s="45"/>
      <c r="AC204" s="45"/>
      <c r="AD204" s="45"/>
      <c r="AE204" s="236"/>
      <c r="AF204" s="236"/>
      <c r="AG204" s="61"/>
      <c r="AH204" s="61"/>
      <c r="AI204" s="61"/>
      <c r="AJ204" s="45"/>
      <c r="AK204" s="61"/>
    </row>
    <row r="205" spans="3:37" x14ac:dyDescent="0.2">
      <c r="C205" s="236"/>
      <c r="D205" s="30"/>
      <c r="E205" s="61"/>
      <c r="F205" s="45"/>
      <c r="G205" s="61"/>
      <c r="H205" s="236"/>
      <c r="I205" s="45"/>
      <c r="J205" s="45"/>
      <c r="K205" s="45"/>
      <c r="L205" s="45"/>
      <c r="M205" s="45"/>
      <c r="N205" s="236"/>
      <c r="O205" s="61"/>
      <c r="P205" s="61"/>
      <c r="Q205" s="61"/>
      <c r="R205" s="45"/>
      <c r="S205" s="61"/>
      <c r="T205" s="236"/>
      <c r="U205" s="45"/>
      <c r="V205" s="45"/>
      <c r="W205" s="45"/>
      <c r="X205" s="45"/>
      <c r="Y205" s="236"/>
      <c r="Z205" s="236"/>
      <c r="AA205" s="45"/>
      <c r="AB205" s="45"/>
      <c r="AC205" s="45"/>
      <c r="AD205" s="45"/>
      <c r="AE205" s="236"/>
      <c r="AF205" s="236"/>
      <c r="AG205" s="61"/>
      <c r="AH205" s="61"/>
      <c r="AI205" s="61"/>
      <c r="AJ205" s="45"/>
      <c r="AK205" s="61"/>
    </row>
    <row r="206" spans="3:37" x14ac:dyDescent="0.2">
      <c r="C206" s="236"/>
      <c r="D206" s="30"/>
      <c r="E206" s="61"/>
      <c r="F206" s="45"/>
      <c r="G206" s="61"/>
      <c r="H206" s="236"/>
      <c r="I206" s="45"/>
      <c r="J206" s="45"/>
      <c r="K206" s="45"/>
      <c r="L206" s="45"/>
      <c r="M206" s="45"/>
      <c r="N206" s="236"/>
      <c r="O206" s="61"/>
      <c r="P206" s="61"/>
      <c r="Q206" s="61"/>
      <c r="R206" s="45"/>
      <c r="S206" s="61"/>
      <c r="T206" s="236"/>
      <c r="U206" s="45"/>
      <c r="V206" s="45"/>
      <c r="W206" s="45"/>
      <c r="X206" s="45"/>
      <c r="Y206" s="236"/>
      <c r="Z206" s="236"/>
      <c r="AA206" s="45"/>
      <c r="AB206" s="45"/>
      <c r="AC206" s="45"/>
      <c r="AD206" s="45"/>
      <c r="AE206" s="236"/>
      <c r="AF206" s="236"/>
      <c r="AG206" s="61"/>
      <c r="AH206" s="61"/>
      <c r="AI206" s="61"/>
      <c r="AJ206" s="45"/>
      <c r="AK206" s="61"/>
    </row>
    <row r="207" spans="3:37" x14ac:dyDescent="0.2">
      <c r="C207" s="236"/>
      <c r="D207" s="30"/>
      <c r="E207" s="61"/>
      <c r="F207" s="45"/>
      <c r="G207" s="61"/>
      <c r="H207" s="236"/>
      <c r="I207" s="45"/>
      <c r="J207" s="45"/>
      <c r="K207" s="45"/>
      <c r="L207" s="45"/>
      <c r="M207" s="45"/>
      <c r="N207" s="236"/>
      <c r="O207" s="61"/>
      <c r="P207" s="61"/>
      <c r="Q207" s="61"/>
      <c r="R207" s="45"/>
      <c r="S207" s="61"/>
      <c r="T207" s="236"/>
      <c r="U207" s="45"/>
      <c r="V207" s="45"/>
      <c r="W207" s="45"/>
      <c r="X207" s="45"/>
      <c r="Y207" s="236"/>
      <c r="Z207" s="236"/>
      <c r="AA207" s="45"/>
      <c r="AB207" s="45"/>
      <c r="AC207" s="45"/>
      <c r="AD207" s="45"/>
      <c r="AE207" s="236"/>
      <c r="AF207" s="236"/>
      <c r="AG207" s="61"/>
      <c r="AH207" s="61"/>
      <c r="AI207" s="61"/>
      <c r="AJ207" s="45"/>
      <c r="AK207" s="61"/>
    </row>
    <row r="208" spans="3:37" x14ac:dyDescent="0.2">
      <c r="C208" s="236"/>
      <c r="D208" s="30"/>
      <c r="E208" s="61"/>
      <c r="F208" s="45"/>
      <c r="G208" s="61"/>
      <c r="H208" s="236"/>
      <c r="I208" s="45"/>
      <c r="J208" s="45"/>
      <c r="K208" s="45"/>
      <c r="L208" s="45"/>
      <c r="M208" s="45"/>
      <c r="N208" s="236"/>
      <c r="O208" s="61"/>
      <c r="P208" s="61"/>
      <c r="Q208" s="61"/>
      <c r="R208" s="45"/>
      <c r="S208" s="61"/>
      <c r="T208" s="236"/>
      <c r="U208" s="45"/>
      <c r="V208" s="45"/>
      <c r="W208" s="45"/>
      <c r="X208" s="45"/>
      <c r="Y208" s="236"/>
      <c r="Z208" s="236"/>
      <c r="AA208" s="45"/>
      <c r="AB208" s="45"/>
      <c r="AC208" s="45"/>
      <c r="AD208" s="45"/>
      <c r="AE208" s="236"/>
      <c r="AF208" s="236"/>
      <c r="AG208" s="61"/>
      <c r="AH208" s="61"/>
      <c r="AI208" s="61"/>
      <c r="AJ208" s="45"/>
      <c r="AK208" s="61"/>
    </row>
    <row r="209" spans="3:37" x14ac:dyDescent="0.2">
      <c r="C209" s="236"/>
      <c r="D209" s="30"/>
      <c r="E209" s="61"/>
      <c r="F209" s="45"/>
      <c r="G209" s="61"/>
      <c r="H209" s="236"/>
      <c r="I209" s="45"/>
      <c r="J209" s="45"/>
      <c r="K209" s="45"/>
      <c r="L209" s="45"/>
      <c r="M209" s="45"/>
      <c r="N209" s="236"/>
      <c r="O209" s="61"/>
      <c r="P209" s="61"/>
      <c r="Q209" s="61"/>
      <c r="R209" s="45"/>
      <c r="S209" s="61"/>
      <c r="T209" s="236"/>
      <c r="U209" s="45"/>
      <c r="V209" s="45"/>
      <c r="W209" s="45"/>
      <c r="X209" s="45"/>
      <c r="Y209" s="236"/>
      <c r="Z209" s="236"/>
      <c r="AA209" s="45"/>
      <c r="AB209" s="45"/>
      <c r="AC209" s="45"/>
      <c r="AD209" s="45"/>
      <c r="AE209" s="236"/>
      <c r="AF209" s="236"/>
      <c r="AG209" s="61"/>
      <c r="AH209" s="61"/>
      <c r="AI209" s="61"/>
      <c r="AJ209" s="45"/>
      <c r="AK209" s="61"/>
    </row>
    <row r="210" spans="3:37" x14ac:dyDescent="0.2">
      <c r="C210" s="236"/>
      <c r="D210" s="30"/>
      <c r="E210" s="61"/>
      <c r="F210" s="45"/>
      <c r="G210" s="61"/>
      <c r="H210" s="236"/>
      <c r="I210" s="45"/>
      <c r="J210" s="45"/>
      <c r="K210" s="45"/>
      <c r="L210" s="45"/>
      <c r="M210" s="45"/>
      <c r="N210" s="236"/>
      <c r="O210" s="61"/>
      <c r="P210" s="61"/>
      <c r="Q210" s="61"/>
      <c r="R210" s="45"/>
      <c r="S210" s="61"/>
      <c r="T210" s="236"/>
      <c r="U210" s="45"/>
      <c r="V210" s="45"/>
      <c r="W210" s="45"/>
      <c r="X210" s="45"/>
      <c r="Y210" s="236"/>
      <c r="Z210" s="236"/>
      <c r="AA210" s="45"/>
      <c r="AB210" s="45"/>
      <c r="AC210" s="45"/>
      <c r="AD210" s="45"/>
      <c r="AE210" s="236"/>
      <c r="AF210" s="236"/>
      <c r="AG210" s="61"/>
      <c r="AH210" s="61"/>
      <c r="AI210" s="61"/>
      <c r="AJ210" s="45"/>
      <c r="AK210" s="61"/>
    </row>
    <row r="211" spans="3:37" x14ac:dyDescent="0.2">
      <c r="C211" s="236"/>
      <c r="D211" s="30"/>
      <c r="E211" s="61"/>
      <c r="F211" s="45"/>
      <c r="G211" s="61"/>
      <c r="H211" s="236"/>
      <c r="I211" s="45"/>
      <c r="J211" s="45"/>
      <c r="K211" s="45"/>
      <c r="L211" s="45"/>
      <c r="M211" s="45"/>
      <c r="N211" s="236"/>
      <c r="O211" s="61"/>
      <c r="P211" s="61"/>
      <c r="Q211" s="61"/>
      <c r="R211" s="45"/>
      <c r="S211" s="61"/>
      <c r="T211" s="236"/>
      <c r="U211" s="45"/>
      <c r="V211" s="45"/>
      <c r="W211" s="45"/>
      <c r="X211" s="45"/>
      <c r="Y211" s="236"/>
      <c r="Z211" s="236"/>
      <c r="AA211" s="45"/>
      <c r="AB211" s="45"/>
      <c r="AC211" s="45"/>
      <c r="AD211" s="45"/>
      <c r="AE211" s="236"/>
      <c r="AF211" s="236"/>
      <c r="AG211" s="61"/>
      <c r="AH211" s="61"/>
      <c r="AI211" s="61"/>
      <c r="AJ211" s="45"/>
      <c r="AK211" s="61"/>
    </row>
    <row r="212" spans="3:37" x14ac:dyDescent="0.2">
      <c r="C212" s="236"/>
      <c r="D212" s="30"/>
      <c r="E212" s="61"/>
      <c r="F212" s="45"/>
      <c r="G212" s="61"/>
      <c r="H212" s="236"/>
      <c r="I212" s="45"/>
      <c r="J212" s="45"/>
      <c r="K212" s="45"/>
      <c r="L212" s="45"/>
      <c r="M212" s="45"/>
      <c r="N212" s="236"/>
      <c r="O212" s="61"/>
      <c r="P212" s="61"/>
      <c r="Q212" s="61"/>
      <c r="R212" s="45"/>
      <c r="S212" s="61"/>
      <c r="T212" s="236"/>
      <c r="U212" s="45"/>
      <c r="V212" s="45"/>
      <c r="W212" s="45"/>
      <c r="X212" s="45"/>
      <c r="Y212" s="236"/>
      <c r="Z212" s="236"/>
      <c r="AA212" s="45"/>
      <c r="AB212" s="45"/>
      <c r="AC212" s="45"/>
      <c r="AD212" s="45"/>
      <c r="AE212" s="236"/>
      <c r="AF212" s="236"/>
      <c r="AG212" s="61"/>
      <c r="AH212" s="61"/>
      <c r="AI212" s="61"/>
      <c r="AJ212" s="45"/>
      <c r="AK212" s="61"/>
    </row>
    <row r="213" spans="3:37" x14ac:dyDescent="0.2">
      <c r="C213" s="236"/>
      <c r="D213" s="30"/>
      <c r="E213" s="61"/>
      <c r="F213" s="45"/>
      <c r="G213" s="61"/>
      <c r="H213" s="236"/>
      <c r="I213" s="45"/>
      <c r="J213" s="45"/>
      <c r="K213" s="45"/>
      <c r="L213" s="45"/>
      <c r="M213" s="45"/>
      <c r="N213" s="236"/>
      <c r="O213" s="61"/>
      <c r="P213" s="61"/>
      <c r="Q213" s="61"/>
      <c r="R213" s="45"/>
      <c r="S213" s="61"/>
      <c r="T213" s="236"/>
      <c r="U213" s="45"/>
      <c r="V213" s="45"/>
      <c r="W213" s="45"/>
      <c r="X213" s="45"/>
      <c r="Y213" s="236"/>
      <c r="Z213" s="236"/>
      <c r="AA213" s="45"/>
      <c r="AB213" s="45"/>
      <c r="AC213" s="45"/>
      <c r="AD213" s="45"/>
      <c r="AE213" s="236"/>
      <c r="AF213" s="236"/>
      <c r="AG213" s="61"/>
      <c r="AH213" s="61"/>
      <c r="AI213" s="61"/>
      <c r="AJ213" s="45"/>
      <c r="AK213" s="61"/>
    </row>
    <row r="214" spans="3:37" x14ac:dyDescent="0.2">
      <c r="C214" s="236"/>
      <c r="D214" s="30"/>
      <c r="E214" s="61"/>
      <c r="F214" s="45"/>
      <c r="G214" s="61"/>
      <c r="H214" s="236"/>
      <c r="I214" s="45"/>
      <c r="J214" s="45"/>
      <c r="K214" s="45"/>
      <c r="L214" s="45"/>
      <c r="M214" s="45"/>
      <c r="N214" s="236"/>
      <c r="O214" s="61"/>
      <c r="P214" s="61"/>
      <c r="Q214" s="61"/>
      <c r="R214" s="45"/>
      <c r="S214" s="61"/>
      <c r="T214" s="236"/>
      <c r="U214" s="45"/>
      <c r="V214" s="45"/>
      <c r="W214" s="45"/>
      <c r="X214" s="45"/>
      <c r="Y214" s="236"/>
      <c r="Z214" s="236"/>
      <c r="AA214" s="45"/>
      <c r="AB214" s="45"/>
      <c r="AC214" s="45"/>
      <c r="AD214" s="45"/>
      <c r="AE214" s="236"/>
      <c r="AF214" s="236"/>
      <c r="AG214" s="61"/>
      <c r="AH214" s="61"/>
      <c r="AI214" s="61"/>
      <c r="AJ214" s="45"/>
      <c r="AK214" s="61"/>
    </row>
    <row r="215" spans="3:37" x14ac:dyDescent="0.2">
      <c r="C215" s="236"/>
      <c r="D215" s="30"/>
      <c r="E215" s="61"/>
      <c r="F215" s="45"/>
      <c r="G215" s="61"/>
      <c r="H215" s="236"/>
      <c r="I215" s="45"/>
      <c r="J215" s="45"/>
      <c r="K215" s="45"/>
      <c r="L215" s="45"/>
      <c r="M215" s="45"/>
      <c r="N215" s="236"/>
      <c r="O215" s="61"/>
      <c r="P215" s="61"/>
      <c r="Q215" s="61"/>
      <c r="R215" s="45"/>
      <c r="S215" s="61"/>
      <c r="T215" s="236"/>
      <c r="U215" s="45"/>
      <c r="V215" s="45"/>
      <c r="W215" s="45"/>
      <c r="X215" s="45"/>
      <c r="Y215" s="236"/>
      <c r="Z215" s="236"/>
      <c r="AA215" s="45"/>
      <c r="AB215" s="45"/>
      <c r="AC215" s="45"/>
      <c r="AD215" s="45"/>
      <c r="AE215" s="236"/>
      <c r="AF215" s="236"/>
      <c r="AG215" s="61"/>
      <c r="AH215" s="61"/>
      <c r="AI215" s="61"/>
      <c r="AJ215" s="45"/>
      <c r="AK215" s="61"/>
    </row>
    <row r="216" spans="3:37" x14ac:dyDescent="0.2">
      <c r="C216" s="236"/>
      <c r="D216" s="30"/>
      <c r="E216" s="61"/>
      <c r="F216" s="45"/>
      <c r="G216" s="61"/>
      <c r="H216" s="236"/>
      <c r="I216" s="45"/>
      <c r="J216" s="45"/>
      <c r="K216" s="45"/>
      <c r="L216" s="45"/>
      <c r="M216" s="45"/>
      <c r="N216" s="236"/>
      <c r="O216" s="61"/>
      <c r="P216" s="61"/>
      <c r="Q216" s="61"/>
      <c r="R216" s="45"/>
      <c r="S216" s="61"/>
      <c r="T216" s="236"/>
      <c r="U216" s="45"/>
      <c r="V216" s="45"/>
      <c r="W216" s="45"/>
      <c r="X216" s="45"/>
      <c r="Y216" s="236"/>
      <c r="Z216" s="236"/>
      <c r="AA216" s="45"/>
      <c r="AB216" s="45"/>
      <c r="AC216" s="45"/>
      <c r="AD216" s="45"/>
      <c r="AE216" s="236"/>
      <c r="AF216" s="236"/>
      <c r="AG216" s="61"/>
      <c r="AH216" s="61"/>
      <c r="AI216" s="61"/>
      <c r="AJ216" s="45"/>
      <c r="AK216" s="61"/>
    </row>
    <row r="217" spans="3:37" x14ac:dyDescent="0.2">
      <c r="C217" s="236"/>
      <c r="D217" s="30"/>
      <c r="E217" s="61"/>
      <c r="F217" s="45"/>
      <c r="G217" s="61"/>
      <c r="H217" s="236"/>
      <c r="I217" s="45"/>
      <c r="J217" s="45"/>
      <c r="K217" s="45"/>
      <c r="L217" s="45"/>
      <c r="M217" s="45"/>
      <c r="N217" s="236"/>
      <c r="O217" s="61"/>
      <c r="P217" s="61"/>
      <c r="Q217" s="61"/>
      <c r="R217" s="45"/>
      <c r="S217" s="61"/>
      <c r="T217" s="236"/>
      <c r="U217" s="45"/>
      <c r="V217" s="45"/>
      <c r="W217" s="45"/>
      <c r="X217" s="45"/>
      <c r="Y217" s="236"/>
      <c r="Z217" s="236"/>
      <c r="AA217" s="45"/>
      <c r="AB217" s="45"/>
      <c r="AC217" s="45"/>
      <c r="AD217" s="45"/>
      <c r="AE217" s="236"/>
      <c r="AF217" s="236"/>
      <c r="AG217" s="61"/>
      <c r="AH217" s="61"/>
      <c r="AI217" s="61"/>
      <c r="AJ217" s="45"/>
      <c r="AK217" s="61"/>
    </row>
    <row r="218" spans="3:37" x14ac:dyDescent="0.2">
      <c r="C218" s="236"/>
      <c r="D218" s="30"/>
      <c r="E218" s="61"/>
      <c r="F218" s="45"/>
      <c r="G218" s="61"/>
      <c r="H218" s="236"/>
      <c r="I218" s="45"/>
      <c r="J218" s="45"/>
      <c r="K218" s="45"/>
      <c r="L218" s="45"/>
      <c r="M218" s="45"/>
      <c r="N218" s="236"/>
      <c r="O218" s="61"/>
      <c r="P218" s="61"/>
      <c r="Q218" s="61"/>
      <c r="R218" s="45"/>
      <c r="S218" s="61"/>
      <c r="T218" s="236"/>
      <c r="U218" s="45"/>
      <c r="V218" s="45"/>
      <c r="W218" s="45"/>
      <c r="X218" s="45"/>
      <c r="Y218" s="236"/>
      <c r="Z218" s="236"/>
      <c r="AA218" s="45"/>
      <c r="AB218" s="45"/>
      <c r="AC218" s="45"/>
      <c r="AD218" s="45"/>
      <c r="AE218" s="236"/>
      <c r="AF218" s="236"/>
      <c r="AG218" s="61"/>
      <c r="AH218" s="61"/>
      <c r="AI218" s="61"/>
      <c r="AJ218" s="45"/>
      <c r="AK218" s="61"/>
    </row>
    <row r="219" spans="3:37" x14ac:dyDescent="0.2">
      <c r="C219" s="236"/>
      <c r="D219" s="30"/>
      <c r="E219" s="61"/>
      <c r="F219" s="45"/>
      <c r="G219" s="61"/>
      <c r="H219" s="236"/>
      <c r="I219" s="45"/>
      <c r="J219" s="45"/>
      <c r="K219" s="45"/>
      <c r="L219" s="45"/>
      <c r="M219" s="45"/>
      <c r="N219" s="236"/>
      <c r="O219" s="61"/>
      <c r="P219" s="61"/>
      <c r="Q219" s="61"/>
      <c r="R219" s="45"/>
      <c r="S219" s="61"/>
      <c r="T219" s="236"/>
      <c r="U219" s="45"/>
      <c r="V219" s="45"/>
      <c r="W219" s="45"/>
      <c r="X219" s="45"/>
      <c r="Y219" s="236"/>
      <c r="Z219" s="236"/>
      <c r="AA219" s="45"/>
      <c r="AB219" s="45"/>
      <c r="AC219" s="45"/>
      <c r="AD219" s="45"/>
      <c r="AE219" s="236"/>
      <c r="AF219" s="236"/>
      <c r="AG219" s="61"/>
      <c r="AH219" s="61"/>
      <c r="AI219" s="61"/>
      <c r="AJ219" s="45"/>
      <c r="AK219" s="61"/>
    </row>
    <row r="220" spans="3:37" x14ac:dyDescent="0.2">
      <c r="C220" s="236"/>
      <c r="D220" s="30"/>
      <c r="E220" s="61"/>
      <c r="F220" s="45"/>
      <c r="G220" s="61"/>
      <c r="H220" s="236"/>
      <c r="I220" s="45"/>
      <c r="J220" s="45"/>
      <c r="K220" s="45"/>
      <c r="L220" s="45"/>
      <c r="M220" s="45"/>
      <c r="N220" s="236"/>
      <c r="O220" s="61"/>
      <c r="P220" s="61"/>
      <c r="Q220" s="61"/>
      <c r="R220" s="45"/>
      <c r="S220" s="61"/>
      <c r="T220" s="236"/>
      <c r="U220" s="45"/>
      <c r="V220" s="45"/>
      <c r="W220" s="45"/>
      <c r="X220" s="45"/>
      <c r="Y220" s="236"/>
      <c r="Z220" s="236"/>
      <c r="AA220" s="45"/>
      <c r="AB220" s="45"/>
      <c r="AC220" s="45"/>
      <c r="AD220" s="45"/>
      <c r="AE220" s="236"/>
      <c r="AF220" s="236"/>
      <c r="AG220" s="61"/>
      <c r="AH220" s="61"/>
      <c r="AI220" s="61"/>
      <c r="AJ220" s="45"/>
      <c r="AK220" s="61"/>
    </row>
    <row r="221" spans="3:37" x14ac:dyDescent="0.2">
      <c r="C221" s="236"/>
      <c r="D221" s="30"/>
      <c r="E221" s="61"/>
      <c r="F221" s="45"/>
      <c r="G221" s="61"/>
      <c r="H221" s="236"/>
      <c r="I221" s="45"/>
      <c r="J221" s="45"/>
      <c r="K221" s="45"/>
      <c r="L221" s="45"/>
      <c r="M221" s="45"/>
      <c r="N221" s="236"/>
      <c r="O221" s="61"/>
      <c r="P221" s="61"/>
      <c r="Q221" s="61"/>
      <c r="R221" s="45"/>
      <c r="S221" s="61"/>
      <c r="T221" s="236"/>
      <c r="U221" s="45"/>
      <c r="V221" s="45"/>
      <c r="W221" s="45"/>
      <c r="X221" s="45"/>
      <c r="Y221" s="236"/>
      <c r="Z221" s="236"/>
      <c r="AA221" s="45"/>
      <c r="AB221" s="45"/>
      <c r="AC221" s="45"/>
      <c r="AD221" s="45"/>
      <c r="AE221" s="236"/>
      <c r="AF221" s="236"/>
      <c r="AG221" s="61"/>
      <c r="AH221" s="61"/>
      <c r="AI221" s="61"/>
      <c r="AJ221" s="45"/>
      <c r="AK221" s="61"/>
    </row>
    <row r="222" spans="3:37" x14ac:dyDescent="0.2">
      <c r="C222" s="236"/>
      <c r="D222" s="30"/>
      <c r="E222" s="61"/>
      <c r="F222" s="45"/>
      <c r="G222" s="61"/>
      <c r="H222" s="236"/>
      <c r="I222" s="45"/>
      <c r="J222" s="45"/>
      <c r="K222" s="45"/>
      <c r="L222" s="45"/>
      <c r="M222" s="45"/>
      <c r="N222" s="236"/>
      <c r="O222" s="61"/>
      <c r="P222" s="61"/>
      <c r="Q222" s="61"/>
      <c r="R222" s="45"/>
      <c r="S222" s="61"/>
      <c r="T222" s="236"/>
      <c r="U222" s="45"/>
      <c r="V222" s="45"/>
      <c r="W222" s="45"/>
      <c r="X222" s="45"/>
      <c r="Y222" s="236"/>
      <c r="Z222" s="236"/>
      <c r="AA222" s="45"/>
      <c r="AB222" s="45"/>
      <c r="AC222" s="45"/>
      <c r="AD222" s="45"/>
      <c r="AE222" s="236"/>
      <c r="AF222" s="236"/>
      <c r="AG222" s="61"/>
      <c r="AH222" s="61"/>
      <c r="AI222" s="61"/>
      <c r="AJ222" s="45"/>
      <c r="AK222" s="61"/>
    </row>
    <row r="223" spans="3:37" x14ac:dyDescent="0.2">
      <c r="C223" s="236"/>
      <c r="D223" s="30"/>
      <c r="E223" s="61"/>
      <c r="F223" s="45"/>
      <c r="G223" s="61"/>
      <c r="H223" s="236"/>
      <c r="I223" s="45"/>
      <c r="J223" s="45"/>
      <c r="K223" s="45"/>
      <c r="L223" s="45"/>
      <c r="M223" s="45"/>
      <c r="N223" s="236"/>
      <c r="O223" s="61"/>
      <c r="P223" s="61"/>
      <c r="Q223" s="61"/>
      <c r="R223" s="45"/>
      <c r="S223" s="61"/>
      <c r="T223" s="236"/>
      <c r="U223" s="45"/>
      <c r="V223" s="45"/>
      <c r="W223" s="45"/>
      <c r="X223" s="45"/>
      <c r="Y223" s="236"/>
      <c r="Z223" s="236"/>
      <c r="AA223" s="45"/>
      <c r="AB223" s="45"/>
      <c r="AC223" s="45"/>
      <c r="AD223" s="45"/>
      <c r="AE223" s="236"/>
      <c r="AF223" s="236"/>
      <c r="AG223" s="61"/>
      <c r="AH223" s="61"/>
      <c r="AI223" s="61"/>
      <c r="AJ223" s="45"/>
      <c r="AK223" s="61"/>
    </row>
    <row r="224" spans="3:37" x14ac:dyDescent="0.2">
      <c r="C224" s="236"/>
      <c r="D224" s="30"/>
      <c r="E224" s="61"/>
      <c r="F224" s="45"/>
      <c r="G224" s="61"/>
      <c r="H224" s="236"/>
      <c r="I224" s="45"/>
      <c r="J224" s="45"/>
      <c r="K224" s="45"/>
      <c r="L224" s="45"/>
      <c r="M224" s="45"/>
      <c r="N224" s="236"/>
      <c r="O224" s="61"/>
      <c r="P224" s="61"/>
      <c r="Q224" s="61"/>
      <c r="R224" s="45"/>
      <c r="S224" s="61"/>
      <c r="T224" s="236"/>
      <c r="U224" s="45"/>
      <c r="V224" s="45"/>
      <c r="W224" s="45"/>
      <c r="X224" s="45"/>
      <c r="Y224" s="236"/>
      <c r="Z224" s="236"/>
      <c r="AA224" s="45"/>
      <c r="AB224" s="45"/>
      <c r="AC224" s="45"/>
      <c r="AD224" s="45"/>
      <c r="AE224" s="236"/>
      <c r="AF224" s="236"/>
      <c r="AG224" s="61"/>
      <c r="AH224" s="61"/>
      <c r="AI224" s="61"/>
      <c r="AJ224" s="45"/>
      <c r="AK224" s="61"/>
    </row>
    <row r="225" spans="3:37" x14ac:dyDescent="0.2">
      <c r="C225" s="236"/>
      <c r="D225" s="30"/>
      <c r="E225" s="61"/>
      <c r="F225" s="45"/>
      <c r="G225" s="61"/>
      <c r="H225" s="236"/>
      <c r="I225" s="45"/>
      <c r="J225" s="45"/>
      <c r="K225" s="45"/>
      <c r="L225" s="45"/>
      <c r="M225" s="45"/>
      <c r="N225" s="236"/>
      <c r="O225" s="61"/>
      <c r="P225" s="61"/>
      <c r="Q225" s="61"/>
      <c r="R225" s="45"/>
      <c r="S225" s="61"/>
      <c r="T225" s="236"/>
      <c r="U225" s="45"/>
      <c r="V225" s="45"/>
      <c r="W225" s="45"/>
      <c r="X225" s="45"/>
      <c r="Y225" s="236"/>
      <c r="Z225" s="236"/>
      <c r="AA225" s="45"/>
      <c r="AB225" s="45"/>
      <c r="AC225" s="45"/>
      <c r="AD225" s="45"/>
      <c r="AE225" s="236"/>
      <c r="AF225" s="236"/>
      <c r="AG225" s="61"/>
      <c r="AH225" s="61"/>
      <c r="AI225" s="61"/>
      <c r="AJ225" s="45"/>
      <c r="AK225" s="61"/>
    </row>
    <row r="226" spans="3:37" x14ac:dyDescent="0.2">
      <c r="C226" s="236"/>
      <c r="D226" s="30"/>
      <c r="E226" s="61"/>
      <c r="F226" s="45"/>
      <c r="G226" s="61"/>
      <c r="H226" s="236"/>
      <c r="I226" s="45"/>
      <c r="J226" s="45"/>
      <c r="K226" s="45"/>
      <c r="L226" s="45"/>
      <c r="M226" s="45"/>
      <c r="N226" s="236"/>
      <c r="O226" s="61"/>
      <c r="P226" s="61"/>
      <c r="Q226" s="61"/>
      <c r="R226" s="45"/>
      <c r="S226" s="61"/>
      <c r="T226" s="236"/>
      <c r="U226" s="45"/>
      <c r="V226" s="45"/>
      <c r="W226" s="45"/>
      <c r="X226" s="45"/>
      <c r="Y226" s="236"/>
      <c r="Z226" s="236"/>
      <c r="AA226" s="45"/>
      <c r="AB226" s="45"/>
      <c r="AC226" s="45"/>
      <c r="AD226" s="45"/>
      <c r="AE226" s="236"/>
      <c r="AF226" s="236"/>
      <c r="AG226" s="61"/>
      <c r="AH226" s="61"/>
      <c r="AI226" s="61"/>
      <c r="AJ226" s="45"/>
      <c r="AK226" s="61"/>
    </row>
    <row r="227" spans="3:37" x14ac:dyDescent="0.2">
      <c r="C227" s="236"/>
      <c r="D227" s="30"/>
      <c r="E227" s="61"/>
      <c r="F227" s="45"/>
      <c r="G227" s="61"/>
      <c r="H227" s="236"/>
      <c r="I227" s="45"/>
      <c r="J227" s="45"/>
      <c r="K227" s="45"/>
      <c r="L227" s="45"/>
      <c r="M227" s="45"/>
      <c r="N227" s="236"/>
      <c r="O227" s="61"/>
      <c r="P227" s="61"/>
      <c r="Q227" s="61"/>
      <c r="R227" s="45"/>
      <c r="S227" s="61"/>
      <c r="T227" s="236"/>
      <c r="U227" s="45"/>
      <c r="V227" s="45"/>
      <c r="W227" s="45"/>
      <c r="X227" s="45"/>
      <c r="Y227" s="236"/>
      <c r="Z227" s="236"/>
      <c r="AA227" s="45"/>
      <c r="AB227" s="45"/>
      <c r="AC227" s="45"/>
      <c r="AD227" s="45"/>
      <c r="AE227" s="236"/>
      <c r="AF227" s="236"/>
      <c r="AG227" s="61"/>
      <c r="AH227" s="61"/>
      <c r="AI227" s="61"/>
      <c r="AJ227" s="45"/>
      <c r="AK227" s="61"/>
    </row>
    <row r="228" spans="3:37" x14ac:dyDescent="0.2">
      <c r="C228" s="236"/>
      <c r="D228" s="30"/>
      <c r="E228" s="61"/>
      <c r="F228" s="45"/>
      <c r="G228" s="61"/>
      <c r="H228" s="236"/>
      <c r="I228" s="45"/>
      <c r="J228" s="45"/>
      <c r="K228" s="45"/>
      <c r="L228" s="45"/>
      <c r="M228" s="45"/>
      <c r="N228" s="236"/>
      <c r="O228" s="61"/>
      <c r="P228" s="61"/>
      <c r="Q228" s="61"/>
      <c r="R228" s="45"/>
      <c r="S228" s="61"/>
      <c r="T228" s="236"/>
      <c r="U228" s="45"/>
      <c r="V228" s="45"/>
      <c r="W228" s="45"/>
      <c r="X228" s="45"/>
      <c r="Y228" s="236"/>
      <c r="Z228" s="236"/>
      <c r="AA228" s="45"/>
      <c r="AB228" s="45"/>
      <c r="AC228" s="45"/>
      <c r="AD228" s="45"/>
      <c r="AE228" s="236"/>
      <c r="AF228" s="236"/>
      <c r="AG228" s="61"/>
      <c r="AH228" s="61"/>
      <c r="AI228" s="61"/>
      <c r="AJ228" s="45"/>
      <c r="AK228" s="61"/>
    </row>
    <row r="229" spans="3:37" x14ac:dyDescent="0.2">
      <c r="C229" s="236"/>
      <c r="D229" s="30"/>
      <c r="E229" s="61"/>
      <c r="F229" s="45"/>
      <c r="G229" s="61"/>
      <c r="H229" s="236"/>
      <c r="I229" s="45"/>
      <c r="J229" s="45"/>
      <c r="K229" s="45"/>
      <c r="L229" s="45"/>
      <c r="M229" s="45"/>
      <c r="N229" s="236"/>
      <c r="O229" s="61"/>
      <c r="P229" s="61"/>
      <c r="Q229" s="61"/>
      <c r="R229" s="45"/>
      <c r="S229" s="61"/>
      <c r="T229" s="236"/>
      <c r="U229" s="45"/>
      <c r="V229" s="45"/>
      <c r="W229" s="45"/>
      <c r="X229" s="45"/>
      <c r="Y229" s="236"/>
      <c r="Z229" s="236"/>
      <c r="AA229" s="45"/>
      <c r="AB229" s="45"/>
      <c r="AC229" s="45"/>
      <c r="AD229" s="45"/>
      <c r="AE229" s="236"/>
      <c r="AF229" s="236"/>
      <c r="AG229" s="61"/>
      <c r="AH229" s="61"/>
      <c r="AI229" s="61"/>
      <c r="AJ229" s="45"/>
      <c r="AK229" s="61"/>
    </row>
    <row r="230" spans="3:37" x14ac:dyDescent="0.2">
      <c r="C230" s="236"/>
      <c r="D230" s="30"/>
      <c r="E230" s="61"/>
      <c r="F230" s="45"/>
      <c r="G230" s="61"/>
      <c r="H230" s="236"/>
      <c r="I230" s="45"/>
      <c r="J230" s="45"/>
      <c r="K230" s="45"/>
      <c r="L230" s="45"/>
      <c r="M230" s="45"/>
      <c r="N230" s="236"/>
      <c r="O230" s="61"/>
      <c r="P230" s="61"/>
      <c r="Q230" s="61"/>
      <c r="R230" s="45"/>
      <c r="S230" s="61"/>
      <c r="T230" s="236"/>
      <c r="U230" s="45"/>
      <c r="V230" s="45"/>
      <c r="W230" s="45"/>
      <c r="X230" s="45"/>
      <c r="Y230" s="236"/>
      <c r="Z230" s="236"/>
      <c r="AA230" s="45"/>
      <c r="AB230" s="45"/>
      <c r="AC230" s="45"/>
      <c r="AD230" s="45"/>
      <c r="AE230" s="236"/>
      <c r="AF230" s="236"/>
      <c r="AG230" s="61"/>
      <c r="AH230" s="61"/>
      <c r="AI230" s="61"/>
      <c r="AJ230" s="45"/>
      <c r="AK230" s="61"/>
    </row>
    <row r="231" spans="3:37" x14ac:dyDescent="0.2">
      <c r="C231" s="236"/>
      <c r="D231" s="30"/>
      <c r="E231" s="61"/>
      <c r="F231" s="45"/>
      <c r="G231" s="61"/>
      <c r="H231" s="236"/>
      <c r="I231" s="45"/>
      <c r="J231" s="45"/>
      <c r="K231" s="45"/>
      <c r="L231" s="45"/>
      <c r="M231" s="45"/>
      <c r="N231" s="236"/>
      <c r="O231" s="61"/>
      <c r="P231" s="61"/>
      <c r="Q231" s="61"/>
      <c r="R231" s="45"/>
      <c r="S231" s="61"/>
      <c r="T231" s="236"/>
      <c r="U231" s="45"/>
      <c r="V231" s="45"/>
      <c r="W231" s="45"/>
      <c r="X231" s="45"/>
      <c r="Y231" s="236"/>
      <c r="Z231" s="236"/>
      <c r="AA231" s="45"/>
      <c r="AB231" s="45"/>
      <c r="AC231" s="45"/>
      <c r="AD231" s="45"/>
      <c r="AE231" s="236"/>
      <c r="AF231" s="236"/>
      <c r="AG231" s="61"/>
      <c r="AH231" s="61"/>
      <c r="AI231" s="61"/>
      <c r="AJ231" s="45"/>
      <c r="AK231" s="61"/>
    </row>
    <row r="232" spans="3:37" x14ac:dyDescent="0.2">
      <c r="C232" s="236"/>
      <c r="D232" s="30"/>
      <c r="E232" s="61"/>
      <c r="F232" s="45"/>
      <c r="G232" s="61"/>
      <c r="H232" s="236"/>
      <c r="I232" s="45"/>
      <c r="J232" s="45"/>
      <c r="K232" s="45"/>
      <c r="L232" s="45"/>
      <c r="M232" s="45"/>
      <c r="N232" s="236"/>
      <c r="O232" s="61"/>
      <c r="P232" s="61"/>
      <c r="Q232" s="61"/>
      <c r="R232" s="45"/>
      <c r="S232" s="61"/>
      <c r="T232" s="236"/>
      <c r="U232" s="45"/>
      <c r="V232" s="45"/>
      <c r="W232" s="45"/>
      <c r="X232" s="45"/>
      <c r="Y232" s="236"/>
      <c r="Z232" s="236"/>
      <c r="AA232" s="45"/>
      <c r="AB232" s="45"/>
      <c r="AC232" s="45"/>
      <c r="AD232" s="45"/>
      <c r="AE232" s="236"/>
      <c r="AF232" s="236"/>
      <c r="AG232" s="61"/>
      <c r="AH232" s="61"/>
      <c r="AI232" s="61"/>
      <c r="AJ232" s="45"/>
      <c r="AK232" s="61"/>
    </row>
    <row r="233" spans="3:37" x14ac:dyDescent="0.2">
      <c r="C233" s="236"/>
      <c r="D233" s="30"/>
      <c r="E233" s="61"/>
      <c r="F233" s="45"/>
      <c r="G233" s="61"/>
      <c r="H233" s="236"/>
      <c r="I233" s="45"/>
      <c r="J233" s="45"/>
      <c r="K233" s="45"/>
      <c r="L233" s="45"/>
      <c r="M233" s="45"/>
      <c r="N233" s="236"/>
      <c r="O233" s="61"/>
      <c r="P233" s="61"/>
      <c r="Q233" s="61"/>
      <c r="R233" s="45"/>
      <c r="S233" s="61"/>
      <c r="T233" s="236"/>
      <c r="U233" s="45"/>
      <c r="V233" s="45"/>
      <c r="W233" s="45"/>
      <c r="X233" s="45"/>
      <c r="Y233" s="236"/>
      <c r="Z233" s="236"/>
      <c r="AA233" s="45"/>
      <c r="AB233" s="45"/>
      <c r="AC233" s="45"/>
      <c r="AD233" s="45"/>
      <c r="AE233" s="236"/>
      <c r="AF233" s="236"/>
      <c r="AG233" s="61"/>
      <c r="AH233" s="61"/>
      <c r="AI233" s="61"/>
      <c r="AJ233" s="45"/>
      <c r="AK233" s="61"/>
    </row>
    <row r="234" spans="3:37" x14ac:dyDescent="0.2">
      <c r="C234" s="236"/>
      <c r="D234" s="30"/>
      <c r="E234" s="61"/>
      <c r="F234" s="45"/>
      <c r="G234" s="61"/>
      <c r="H234" s="236"/>
      <c r="I234" s="45"/>
      <c r="J234" s="45"/>
      <c r="K234" s="45"/>
      <c r="L234" s="45"/>
      <c r="M234" s="45"/>
      <c r="N234" s="236"/>
      <c r="O234" s="61"/>
      <c r="P234" s="61"/>
      <c r="Q234" s="61"/>
      <c r="R234" s="45"/>
      <c r="S234" s="61"/>
      <c r="T234" s="236"/>
      <c r="U234" s="45"/>
      <c r="V234" s="45"/>
      <c r="W234" s="45"/>
      <c r="X234" s="45"/>
      <c r="Y234" s="236"/>
      <c r="Z234" s="236"/>
      <c r="AA234" s="45"/>
      <c r="AB234" s="45"/>
      <c r="AC234" s="45"/>
      <c r="AD234" s="45"/>
      <c r="AE234" s="236"/>
      <c r="AF234" s="236"/>
      <c r="AG234" s="61"/>
      <c r="AH234" s="61"/>
      <c r="AI234" s="61"/>
      <c r="AJ234" s="45"/>
      <c r="AK234" s="61"/>
    </row>
    <row r="235" spans="3:37" x14ac:dyDescent="0.2">
      <c r="C235" s="236"/>
      <c r="D235" s="30"/>
      <c r="E235" s="61"/>
      <c r="F235" s="45"/>
      <c r="G235" s="61"/>
      <c r="H235" s="236"/>
      <c r="I235" s="45"/>
      <c r="J235" s="45"/>
      <c r="K235" s="45"/>
      <c r="L235" s="45"/>
      <c r="M235" s="45"/>
      <c r="N235" s="236"/>
      <c r="O235" s="61"/>
      <c r="P235" s="61"/>
      <c r="Q235" s="61"/>
      <c r="R235" s="45"/>
      <c r="S235" s="61"/>
      <c r="T235" s="236"/>
      <c r="U235" s="45"/>
      <c r="V235" s="45"/>
      <c r="W235" s="45"/>
      <c r="X235" s="45"/>
      <c r="Y235" s="236"/>
      <c r="Z235" s="236"/>
      <c r="AA235" s="45"/>
      <c r="AB235" s="45"/>
      <c r="AC235" s="45"/>
      <c r="AD235" s="45"/>
      <c r="AE235" s="236"/>
      <c r="AF235" s="236"/>
      <c r="AG235" s="61"/>
      <c r="AH235" s="61"/>
      <c r="AI235" s="61"/>
      <c r="AJ235" s="45"/>
      <c r="AK235" s="61"/>
    </row>
    <row r="236" spans="3:37" x14ac:dyDescent="0.2">
      <c r="C236" s="236"/>
      <c r="D236" s="30"/>
      <c r="E236" s="61"/>
      <c r="F236" s="45"/>
      <c r="G236" s="61"/>
      <c r="H236" s="236"/>
      <c r="I236" s="45"/>
      <c r="J236" s="45"/>
      <c r="K236" s="45"/>
      <c r="L236" s="45"/>
      <c r="M236" s="45"/>
      <c r="N236" s="236"/>
      <c r="O236" s="61"/>
      <c r="P236" s="61"/>
      <c r="Q236" s="61"/>
      <c r="R236" s="45"/>
      <c r="S236" s="61"/>
      <c r="T236" s="236"/>
      <c r="U236" s="45"/>
      <c r="V236" s="45"/>
      <c r="W236" s="45"/>
      <c r="X236" s="45"/>
      <c r="Y236" s="236"/>
      <c r="Z236" s="236"/>
      <c r="AA236" s="45"/>
      <c r="AB236" s="45"/>
      <c r="AC236" s="45"/>
      <c r="AD236" s="45"/>
      <c r="AE236" s="236"/>
      <c r="AF236" s="236"/>
      <c r="AG236" s="61"/>
      <c r="AH236" s="61"/>
      <c r="AI236" s="61"/>
      <c r="AJ236" s="45"/>
      <c r="AK236" s="61"/>
    </row>
    <row r="237" spans="3:37" x14ac:dyDescent="0.2">
      <c r="C237" s="236"/>
      <c r="D237" s="30"/>
      <c r="E237" s="61"/>
      <c r="F237" s="45"/>
      <c r="G237" s="61"/>
      <c r="H237" s="236"/>
      <c r="I237" s="45"/>
      <c r="J237" s="45"/>
      <c r="K237" s="45"/>
      <c r="L237" s="45"/>
      <c r="M237" s="45"/>
      <c r="N237" s="236"/>
      <c r="O237" s="61"/>
      <c r="P237" s="61"/>
      <c r="Q237" s="61"/>
      <c r="R237" s="45"/>
      <c r="S237" s="61"/>
      <c r="T237" s="236"/>
      <c r="U237" s="45"/>
      <c r="V237" s="45"/>
      <c r="W237" s="45"/>
      <c r="X237" s="45"/>
      <c r="Y237" s="236"/>
      <c r="Z237" s="236"/>
      <c r="AA237" s="45"/>
      <c r="AB237" s="45"/>
      <c r="AC237" s="45"/>
      <c r="AD237" s="45"/>
      <c r="AE237" s="236"/>
      <c r="AF237" s="236"/>
      <c r="AG237" s="61"/>
      <c r="AH237" s="61"/>
      <c r="AI237" s="61"/>
      <c r="AJ237" s="45"/>
      <c r="AK237" s="61"/>
    </row>
    <row r="238" spans="3:37" x14ac:dyDescent="0.2">
      <c r="C238" s="236"/>
      <c r="D238" s="30"/>
      <c r="E238" s="61"/>
      <c r="F238" s="45"/>
      <c r="G238" s="61"/>
      <c r="H238" s="236"/>
      <c r="I238" s="45"/>
      <c r="J238" s="45"/>
      <c r="K238" s="45"/>
      <c r="L238" s="45"/>
      <c r="M238" s="45"/>
      <c r="N238" s="236"/>
      <c r="O238" s="61"/>
      <c r="P238" s="61"/>
      <c r="Q238" s="61"/>
      <c r="R238" s="45"/>
      <c r="S238" s="61"/>
      <c r="T238" s="236"/>
      <c r="U238" s="45"/>
      <c r="V238" s="45"/>
      <c r="W238" s="45"/>
      <c r="X238" s="45"/>
      <c r="Y238" s="236"/>
      <c r="Z238" s="236"/>
      <c r="AA238" s="45"/>
      <c r="AB238" s="45"/>
      <c r="AC238" s="45"/>
      <c r="AD238" s="45"/>
      <c r="AE238" s="236"/>
      <c r="AF238" s="236"/>
      <c r="AG238" s="61"/>
      <c r="AH238" s="61"/>
      <c r="AI238" s="61"/>
      <c r="AJ238" s="45"/>
      <c r="AK238" s="61"/>
    </row>
    <row r="239" spans="3:37" x14ac:dyDescent="0.2">
      <c r="C239" s="236"/>
      <c r="D239" s="30"/>
      <c r="E239" s="61"/>
      <c r="F239" s="45"/>
      <c r="G239" s="61"/>
      <c r="H239" s="236"/>
      <c r="I239" s="45"/>
      <c r="J239" s="45"/>
      <c r="K239" s="45"/>
      <c r="L239" s="45"/>
      <c r="M239" s="45"/>
      <c r="N239" s="236"/>
      <c r="O239" s="61"/>
      <c r="P239" s="61"/>
      <c r="Q239" s="61"/>
      <c r="R239" s="45"/>
      <c r="S239" s="61"/>
      <c r="T239" s="236"/>
      <c r="U239" s="45"/>
      <c r="V239" s="45"/>
      <c r="W239" s="45"/>
      <c r="X239" s="45"/>
      <c r="Y239" s="236"/>
      <c r="Z239" s="236"/>
      <c r="AA239" s="45"/>
      <c r="AB239" s="45"/>
      <c r="AC239" s="45"/>
      <c r="AD239" s="45"/>
      <c r="AE239" s="236"/>
      <c r="AF239" s="236"/>
      <c r="AG239" s="61"/>
      <c r="AH239" s="61"/>
      <c r="AI239" s="61"/>
      <c r="AJ239" s="45"/>
      <c r="AK239" s="61"/>
    </row>
    <row r="240" spans="3:37" x14ac:dyDescent="0.2">
      <c r="C240" s="236"/>
      <c r="D240" s="30"/>
      <c r="E240" s="61"/>
      <c r="F240" s="45"/>
      <c r="G240" s="61"/>
      <c r="H240" s="236"/>
      <c r="I240" s="45"/>
      <c r="J240" s="45"/>
      <c r="K240" s="45"/>
      <c r="L240" s="45"/>
      <c r="M240" s="45"/>
      <c r="N240" s="236"/>
      <c r="O240" s="61"/>
      <c r="P240" s="61"/>
      <c r="Q240" s="61"/>
      <c r="R240" s="45"/>
      <c r="S240" s="61"/>
      <c r="T240" s="236"/>
      <c r="U240" s="45"/>
      <c r="V240" s="45"/>
      <c r="W240" s="45"/>
      <c r="X240" s="45"/>
      <c r="Y240" s="236"/>
      <c r="Z240" s="236"/>
      <c r="AA240" s="45"/>
      <c r="AB240" s="45"/>
      <c r="AC240" s="45"/>
      <c r="AD240" s="45"/>
      <c r="AE240" s="236"/>
      <c r="AF240" s="236"/>
      <c r="AG240" s="61"/>
      <c r="AH240" s="61"/>
      <c r="AI240" s="61"/>
      <c r="AJ240" s="45"/>
      <c r="AK240" s="61"/>
    </row>
    <row r="241" spans="3:37" x14ac:dyDescent="0.2">
      <c r="C241" s="236"/>
      <c r="D241" s="30"/>
      <c r="E241" s="61"/>
      <c r="F241" s="45"/>
      <c r="G241" s="61"/>
      <c r="H241" s="236"/>
      <c r="I241" s="45"/>
      <c r="J241" s="45"/>
      <c r="K241" s="45"/>
      <c r="L241" s="45"/>
      <c r="M241" s="45"/>
      <c r="N241" s="236"/>
      <c r="O241" s="61"/>
      <c r="P241" s="61"/>
      <c r="Q241" s="61"/>
      <c r="R241" s="45"/>
      <c r="S241" s="61"/>
      <c r="T241" s="236"/>
      <c r="U241" s="45"/>
      <c r="V241" s="45"/>
      <c r="W241" s="45"/>
      <c r="X241" s="45"/>
      <c r="Y241" s="236"/>
      <c r="Z241" s="236"/>
      <c r="AA241" s="45"/>
      <c r="AB241" s="45"/>
      <c r="AC241" s="45"/>
      <c r="AD241" s="45"/>
      <c r="AE241" s="236"/>
      <c r="AF241" s="236"/>
      <c r="AG241" s="61"/>
      <c r="AH241" s="61"/>
      <c r="AI241" s="61"/>
      <c r="AJ241" s="45"/>
      <c r="AK241" s="61"/>
    </row>
    <row r="242" spans="3:37" x14ac:dyDescent="0.2">
      <c r="C242" s="236"/>
      <c r="D242" s="30"/>
      <c r="E242" s="61"/>
      <c r="F242" s="45"/>
      <c r="G242" s="61"/>
      <c r="H242" s="236"/>
      <c r="I242" s="45"/>
      <c r="J242" s="45"/>
      <c r="K242" s="45"/>
      <c r="L242" s="45"/>
      <c r="M242" s="45"/>
      <c r="N242" s="236"/>
      <c r="O242" s="61"/>
      <c r="P242" s="61"/>
      <c r="Q242" s="61"/>
      <c r="R242" s="45"/>
      <c r="S242" s="61"/>
      <c r="T242" s="236"/>
      <c r="U242" s="45"/>
      <c r="V242" s="45"/>
      <c r="W242" s="45"/>
      <c r="X242" s="45"/>
      <c r="Y242" s="236"/>
      <c r="Z242" s="236"/>
      <c r="AA242" s="45"/>
      <c r="AB242" s="45"/>
      <c r="AC242" s="45"/>
      <c r="AD242" s="45"/>
      <c r="AE242" s="236"/>
      <c r="AF242" s="236"/>
      <c r="AG242" s="61"/>
      <c r="AH242" s="61"/>
      <c r="AI242" s="61"/>
      <c r="AJ242" s="45"/>
      <c r="AK242" s="61"/>
    </row>
    <row r="243" spans="3:37" x14ac:dyDescent="0.2">
      <c r="C243" s="236"/>
      <c r="D243" s="30"/>
      <c r="E243" s="61"/>
      <c r="F243" s="45"/>
      <c r="G243" s="61"/>
      <c r="H243" s="236"/>
      <c r="I243" s="45"/>
      <c r="J243" s="45"/>
      <c r="K243" s="45"/>
      <c r="L243" s="45"/>
      <c r="M243" s="45"/>
      <c r="N243" s="236"/>
      <c r="O243" s="61"/>
      <c r="P243" s="61"/>
      <c r="Q243" s="61"/>
      <c r="R243" s="45"/>
      <c r="S243" s="61"/>
      <c r="T243" s="236"/>
      <c r="U243" s="45"/>
      <c r="V243" s="45"/>
      <c r="W243" s="45"/>
      <c r="X243" s="45"/>
      <c r="Y243" s="236"/>
      <c r="Z243" s="236"/>
      <c r="AA243" s="45"/>
      <c r="AB243" s="45"/>
      <c r="AC243" s="45"/>
      <c r="AD243" s="45"/>
      <c r="AE243" s="236"/>
      <c r="AF243" s="236"/>
      <c r="AG243" s="61"/>
      <c r="AH243" s="61"/>
      <c r="AI243" s="61"/>
      <c r="AJ243" s="45"/>
      <c r="AK243" s="61"/>
    </row>
    <row r="244" spans="3:37" x14ac:dyDescent="0.2">
      <c r="C244" s="236"/>
      <c r="D244" s="30"/>
      <c r="E244" s="61"/>
      <c r="F244" s="45"/>
      <c r="G244" s="61"/>
      <c r="H244" s="236"/>
      <c r="I244" s="45"/>
      <c r="J244" s="45"/>
      <c r="K244" s="45"/>
      <c r="L244" s="45"/>
      <c r="M244" s="45"/>
      <c r="N244" s="236"/>
      <c r="O244" s="61"/>
      <c r="P244" s="61"/>
      <c r="Q244" s="61"/>
      <c r="R244" s="45"/>
      <c r="S244" s="61"/>
      <c r="T244" s="236"/>
      <c r="U244" s="45"/>
      <c r="V244" s="45"/>
      <c r="W244" s="45"/>
      <c r="X244" s="45"/>
      <c r="Y244" s="236"/>
      <c r="Z244" s="236"/>
      <c r="AA244" s="45"/>
      <c r="AB244" s="45"/>
      <c r="AC244" s="45"/>
      <c r="AD244" s="45"/>
      <c r="AE244" s="236"/>
      <c r="AF244" s="236"/>
      <c r="AG244" s="61"/>
      <c r="AH244" s="61"/>
      <c r="AI244" s="61"/>
      <c r="AJ244" s="45"/>
      <c r="AK244" s="61"/>
    </row>
    <row r="245" spans="3:37" x14ac:dyDescent="0.2">
      <c r="C245" s="236"/>
      <c r="D245" s="30"/>
      <c r="E245" s="61"/>
      <c r="F245" s="45"/>
      <c r="G245" s="61"/>
      <c r="H245" s="236"/>
      <c r="I245" s="45"/>
      <c r="J245" s="45"/>
      <c r="K245" s="45"/>
      <c r="L245" s="45"/>
      <c r="M245" s="45"/>
      <c r="N245" s="236"/>
      <c r="O245" s="61"/>
      <c r="P245" s="61"/>
      <c r="Q245" s="61"/>
      <c r="R245" s="45"/>
      <c r="S245" s="61"/>
      <c r="T245" s="236"/>
      <c r="U245" s="45"/>
      <c r="V245" s="45"/>
      <c r="W245" s="45"/>
      <c r="X245" s="45"/>
      <c r="Y245" s="236"/>
      <c r="Z245" s="236"/>
      <c r="AA245" s="45"/>
      <c r="AB245" s="45"/>
      <c r="AC245" s="45"/>
      <c r="AD245" s="45"/>
      <c r="AE245" s="236"/>
      <c r="AF245" s="236"/>
      <c r="AG245" s="61"/>
      <c r="AH245" s="61"/>
      <c r="AI245" s="61"/>
      <c r="AJ245" s="45"/>
      <c r="AK245" s="61"/>
    </row>
    <row r="246" spans="3:37" x14ac:dyDescent="0.2">
      <c r="C246" s="236"/>
      <c r="D246" s="30"/>
      <c r="E246" s="61"/>
      <c r="F246" s="45"/>
      <c r="G246" s="61"/>
      <c r="H246" s="236"/>
      <c r="I246" s="45"/>
      <c r="J246" s="45"/>
      <c r="K246" s="45"/>
      <c r="L246" s="45"/>
      <c r="M246" s="45"/>
      <c r="N246" s="236"/>
      <c r="O246" s="61"/>
      <c r="P246" s="61"/>
      <c r="Q246" s="61"/>
      <c r="R246" s="45"/>
      <c r="S246" s="61"/>
      <c r="T246" s="236"/>
      <c r="U246" s="45"/>
      <c r="V246" s="45"/>
      <c r="W246" s="45"/>
      <c r="X246" s="45"/>
      <c r="Y246" s="236"/>
      <c r="Z246" s="236"/>
      <c r="AA246" s="45"/>
      <c r="AB246" s="45"/>
      <c r="AC246" s="45"/>
      <c r="AD246" s="45"/>
      <c r="AE246" s="236"/>
      <c r="AF246" s="236"/>
      <c r="AG246" s="61"/>
      <c r="AH246" s="61"/>
      <c r="AI246" s="61"/>
      <c r="AJ246" s="45"/>
      <c r="AK246" s="61"/>
    </row>
    <row r="247" spans="3:37" x14ac:dyDescent="0.2">
      <c r="C247" s="236"/>
      <c r="D247" s="30"/>
      <c r="E247" s="61"/>
      <c r="F247" s="45"/>
      <c r="G247" s="61"/>
      <c r="H247" s="236"/>
      <c r="I247" s="45"/>
      <c r="J247" s="45"/>
      <c r="K247" s="45"/>
      <c r="L247" s="45"/>
      <c r="M247" s="45"/>
      <c r="N247" s="236"/>
      <c r="O247" s="61"/>
      <c r="P247" s="61"/>
      <c r="Q247" s="61"/>
      <c r="R247" s="45"/>
      <c r="S247" s="61"/>
      <c r="T247" s="236"/>
      <c r="U247" s="45"/>
      <c r="V247" s="45"/>
      <c r="W247" s="45"/>
      <c r="X247" s="45"/>
      <c r="Y247" s="236"/>
      <c r="Z247" s="236"/>
      <c r="AA247" s="45"/>
      <c r="AB247" s="45"/>
      <c r="AC247" s="45"/>
      <c r="AD247" s="45"/>
      <c r="AE247" s="236"/>
      <c r="AF247" s="236"/>
      <c r="AG247" s="61"/>
      <c r="AH247" s="61"/>
      <c r="AI247" s="61"/>
      <c r="AJ247" s="45"/>
      <c r="AK247" s="61"/>
    </row>
    <row r="248" spans="3:37" x14ac:dyDescent="0.2">
      <c r="C248" s="236"/>
      <c r="D248" s="30"/>
      <c r="E248" s="61"/>
      <c r="F248" s="45"/>
      <c r="G248" s="61"/>
      <c r="H248" s="236"/>
      <c r="I248" s="45"/>
      <c r="J248" s="45"/>
      <c r="K248" s="45"/>
      <c r="L248" s="45"/>
      <c r="M248" s="45"/>
      <c r="N248" s="236"/>
      <c r="O248" s="61"/>
      <c r="P248" s="61"/>
      <c r="Q248" s="61"/>
      <c r="R248" s="45"/>
      <c r="S248" s="61"/>
      <c r="T248" s="236"/>
      <c r="U248" s="45"/>
      <c r="V248" s="45"/>
      <c r="W248" s="45"/>
      <c r="X248" s="45"/>
      <c r="Y248" s="236"/>
      <c r="Z248" s="236"/>
      <c r="AA248" s="45"/>
      <c r="AB248" s="45"/>
      <c r="AC248" s="45"/>
      <c r="AD248" s="45"/>
      <c r="AE248" s="236"/>
      <c r="AF248" s="236"/>
      <c r="AG248" s="61"/>
      <c r="AH248" s="61"/>
      <c r="AI248" s="61"/>
      <c r="AJ248" s="45"/>
      <c r="AK248" s="61"/>
    </row>
    <row r="249" spans="3:37" x14ac:dyDescent="0.2">
      <c r="C249" s="236"/>
      <c r="D249" s="30"/>
      <c r="E249" s="61"/>
      <c r="F249" s="45"/>
      <c r="G249" s="61"/>
      <c r="H249" s="236"/>
      <c r="I249" s="45"/>
      <c r="J249" s="45"/>
      <c r="K249" s="45"/>
      <c r="L249" s="45"/>
      <c r="M249" s="45"/>
      <c r="N249" s="236"/>
      <c r="O249" s="61"/>
      <c r="P249" s="61"/>
      <c r="Q249" s="61"/>
      <c r="R249" s="45"/>
      <c r="S249" s="61"/>
      <c r="T249" s="236"/>
      <c r="U249" s="45"/>
      <c r="V249" s="45"/>
      <c r="W249" s="45"/>
      <c r="X249" s="45"/>
      <c r="Y249" s="236"/>
      <c r="Z249" s="236"/>
      <c r="AA249" s="45"/>
      <c r="AB249" s="45"/>
      <c r="AC249" s="45"/>
      <c r="AD249" s="45"/>
      <c r="AE249" s="236"/>
      <c r="AF249" s="236"/>
      <c r="AG249" s="61"/>
      <c r="AH249" s="61"/>
      <c r="AI249" s="61"/>
      <c r="AJ249" s="45"/>
      <c r="AK249" s="61"/>
    </row>
    <row r="250" spans="3:37" x14ac:dyDescent="0.2">
      <c r="C250" s="236"/>
      <c r="D250" s="30"/>
      <c r="E250" s="61"/>
      <c r="F250" s="45"/>
      <c r="G250" s="61"/>
      <c r="H250" s="236"/>
      <c r="I250" s="45"/>
      <c r="J250" s="45"/>
      <c r="K250" s="45"/>
      <c r="L250" s="45"/>
      <c r="M250" s="45"/>
      <c r="N250" s="236"/>
      <c r="O250" s="61"/>
      <c r="P250" s="61"/>
      <c r="Q250" s="61"/>
      <c r="R250" s="45"/>
      <c r="S250" s="61"/>
      <c r="T250" s="236"/>
      <c r="U250" s="45"/>
      <c r="V250" s="45"/>
      <c r="W250" s="45"/>
      <c r="X250" s="45"/>
      <c r="Y250" s="236"/>
      <c r="Z250" s="236"/>
      <c r="AA250" s="45"/>
      <c r="AB250" s="45"/>
      <c r="AC250" s="45"/>
      <c r="AD250" s="45"/>
      <c r="AE250" s="236"/>
      <c r="AF250" s="236"/>
      <c r="AG250" s="61"/>
      <c r="AH250" s="61"/>
      <c r="AI250" s="61"/>
      <c r="AJ250" s="45"/>
      <c r="AK250" s="61"/>
    </row>
    <row r="251" spans="3:37" x14ac:dyDescent="0.2">
      <c r="C251" s="236"/>
      <c r="D251" s="30"/>
      <c r="E251" s="61"/>
      <c r="F251" s="45"/>
      <c r="G251" s="61"/>
      <c r="H251" s="236"/>
      <c r="I251" s="45"/>
      <c r="J251" s="45"/>
      <c r="K251" s="45"/>
      <c r="L251" s="45"/>
      <c r="M251" s="45"/>
      <c r="N251" s="236"/>
      <c r="O251" s="61"/>
      <c r="P251" s="61"/>
      <c r="Q251" s="61"/>
      <c r="R251" s="45"/>
      <c r="S251" s="61"/>
      <c r="T251" s="236"/>
      <c r="U251" s="45"/>
      <c r="V251" s="45"/>
      <c r="W251" s="45"/>
      <c r="X251" s="45"/>
      <c r="Y251" s="236"/>
      <c r="Z251" s="236"/>
      <c r="AA251" s="45"/>
      <c r="AB251" s="45"/>
      <c r="AC251" s="45"/>
      <c r="AD251" s="45"/>
      <c r="AE251" s="236"/>
      <c r="AF251" s="236"/>
      <c r="AG251" s="61"/>
      <c r="AH251" s="61"/>
      <c r="AI251" s="61"/>
      <c r="AJ251" s="45"/>
      <c r="AK251" s="61"/>
    </row>
    <row r="252" spans="3:37" x14ac:dyDescent="0.2">
      <c r="C252" s="236"/>
      <c r="D252" s="30"/>
      <c r="E252" s="61"/>
      <c r="F252" s="45"/>
      <c r="G252" s="61"/>
      <c r="H252" s="236"/>
      <c r="I252" s="45"/>
      <c r="J252" s="45"/>
      <c r="K252" s="45"/>
      <c r="L252" s="45"/>
      <c r="M252" s="45"/>
      <c r="N252" s="236"/>
      <c r="O252" s="61"/>
      <c r="P252" s="61"/>
      <c r="Q252" s="61"/>
      <c r="R252" s="45"/>
      <c r="S252" s="61"/>
      <c r="T252" s="236"/>
      <c r="U252" s="45"/>
      <c r="V252" s="45"/>
      <c r="W252" s="45"/>
      <c r="X252" s="45"/>
      <c r="Y252" s="236"/>
      <c r="Z252" s="236"/>
      <c r="AA252" s="45"/>
      <c r="AB252" s="45"/>
      <c r="AC252" s="45"/>
      <c r="AD252" s="45"/>
      <c r="AE252" s="236"/>
      <c r="AF252" s="236"/>
      <c r="AG252" s="61"/>
      <c r="AH252" s="61"/>
      <c r="AI252" s="61"/>
      <c r="AJ252" s="45"/>
      <c r="AK252" s="61"/>
    </row>
    <row r="253" spans="3:37" x14ac:dyDescent="0.2">
      <c r="C253" s="236"/>
      <c r="D253" s="30"/>
      <c r="E253" s="61"/>
      <c r="F253" s="45"/>
      <c r="G253" s="61"/>
      <c r="H253" s="236"/>
      <c r="I253" s="45"/>
      <c r="J253" s="45"/>
      <c r="K253" s="45"/>
      <c r="L253" s="45"/>
      <c r="M253" s="45"/>
      <c r="N253" s="236"/>
      <c r="O253" s="61"/>
      <c r="P253" s="61"/>
      <c r="Q253" s="61"/>
      <c r="R253" s="45"/>
      <c r="S253" s="61"/>
      <c r="T253" s="236"/>
      <c r="U253" s="45"/>
      <c r="V253" s="45"/>
      <c r="W253" s="45"/>
      <c r="X253" s="45"/>
      <c r="Y253" s="236"/>
      <c r="Z253" s="236"/>
      <c r="AA253" s="45"/>
      <c r="AB253" s="45"/>
      <c r="AC253" s="45"/>
      <c r="AD253" s="45"/>
      <c r="AE253" s="236"/>
      <c r="AF253" s="236"/>
      <c r="AG253" s="61"/>
      <c r="AH253" s="61"/>
      <c r="AI253" s="61"/>
      <c r="AJ253" s="45"/>
      <c r="AK253" s="61"/>
    </row>
    <row r="254" spans="3:37" x14ac:dyDescent="0.2">
      <c r="C254" s="236"/>
      <c r="D254" s="30"/>
      <c r="E254" s="61"/>
      <c r="F254" s="45"/>
      <c r="G254" s="61"/>
      <c r="H254" s="236"/>
      <c r="I254" s="45"/>
      <c r="J254" s="45"/>
      <c r="K254" s="45"/>
      <c r="L254" s="45"/>
      <c r="M254" s="45"/>
      <c r="N254" s="236"/>
      <c r="O254" s="61"/>
      <c r="P254" s="61"/>
      <c r="Q254" s="61"/>
      <c r="R254" s="45"/>
      <c r="S254" s="61"/>
      <c r="T254" s="236"/>
      <c r="U254" s="45"/>
      <c r="V254" s="45"/>
      <c r="W254" s="45"/>
      <c r="X254" s="45"/>
      <c r="Y254" s="236"/>
      <c r="Z254" s="236"/>
      <c r="AA254" s="45"/>
      <c r="AB254" s="45"/>
      <c r="AC254" s="45"/>
      <c r="AD254" s="45"/>
      <c r="AE254" s="236"/>
      <c r="AF254" s="236"/>
      <c r="AG254" s="61"/>
      <c r="AH254" s="61"/>
      <c r="AI254" s="61"/>
      <c r="AJ254" s="45"/>
      <c r="AK254" s="61"/>
    </row>
    <row r="255" spans="3:37" x14ac:dyDescent="0.2">
      <c r="C255" s="236"/>
      <c r="D255" s="30"/>
      <c r="E255" s="61"/>
      <c r="F255" s="45"/>
      <c r="G255" s="61"/>
      <c r="H255" s="236"/>
      <c r="I255" s="45"/>
      <c r="J255" s="45"/>
      <c r="K255" s="45"/>
      <c r="L255" s="45"/>
      <c r="M255" s="45"/>
      <c r="N255" s="236"/>
      <c r="O255" s="61"/>
      <c r="P255" s="61"/>
      <c r="Q255" s="61"/>
      <c r="R255" s="45"/>
      <c r="S255" s="61"/>
      <c r="T255" s="236"/>
      <c r="U255" s="45"/>
      <c r="V255" s="45"/>
      <c r="W255" s="45"/>
      <c r="X255" s="45"/>
      <c r="Y255" s="236"/>
      <c r="Z255" s="236"/>
      <c r="AA255" s="45"/>
      <c r="AB255" s="45"/>
      <c r="AC255" s="45"/>
      <c r="AD255" s="45"/>
      <c r="AE255" s="236"/>
      <c r="AF255" s="236"/>
      <c r="AG255" s="61"/>
      <c r="AH255" s="61"/>
      <c r="AI255" s="61"/>
      <c r="AJ255" s="45"/>
      <c r="AK255" s="61"/>
    </row>
    <row r="256" spans="3:37" x14ac:dyDescent="0.2">
      <c r="C256" s="236"/>
      <c r="D256" s="30"/>
      <c r="E256" s="61"/>
      <c r="F256" s="45"/>
      <c r="G256" s="61"/>
      <c r="H256" s="236"/>
      <c r="I256" s="45"/>
      <c r="J256" s="45"/>
      <c r="K256" s="45"/>
      <c r="L256" s="45"/>
      <c r="M256" s="45"/>
      <c r="N256" s="236"/>
      <c r="O256" s="61"/>
      <c r="P256" s="61"/>
      <c r="Q256" s="61"/>
      <c r="R256" s="45"/>
      <c r="S256" s="61"/>
      <c r="T256" s="236"/>
      <c r="U256" s="45"/>
      <c r="V256" s="45"/>
      <c r="W256" s="45"/>
      <c r="X256" s="45"/>
      <c r="Y256" s="236"/>
      <c r="Z256" s="236"/>
      <c r="AA256" s="45"/>
      <c r="AB256" s="45"/>
      <c r="AC256" s="45"/>
      <c r="AD256" s="45"/>
      <c r="AE256" s="236"/>
      <c r="AF256" s="236"/>
      <c r="AG256" s="61"/>
      <c r="AH256" s="61"/>
      <c r="AI256" s="61"/>
      <c r="AJ256" s="45"/>
      <c r="AK256" s="61"/>
    </row>
    <row r="257" spans="3:37" x14ac:dyDescent="0.2">
      <c r="C257" s="236"/>
      <c r="D257" s="30"/>
      <c r="E257" s="61"/>
      <c r="F257" s="45"/>
      <c r="G257" s="61"/>
      <c r="H257" s="236"/>
      <c r="I257" s="45"/>
      <c r="J257" s="45"/>
      <c r="K257" s="45"/>
      <c r="L257" s="45"/>
      <c r="M257" s="45"/>
      <c r="N257" s="236"/>
      <c r="O257" s="61"/>
      <c r="P257" s="61"/>
      <c r="Q257" s="61"/>
      <c r="R257" s="45"/>
      <c r="S257" s="61"/>
      <c r="T257" s="236"/>
      <c r="U257" s="45"/>
      <c r="V257" s="45"/>
      <c r="W257" s="45"/>
      <c r="X257" s="45"/>
      <c r="Y257" s="236"/>
      <c r="Z257" s="236"/>
      <c r="AA257" s="45"/>
      <c r="AB257" s="45"/>
      <c r="AC257" s="45"/>
      <c r="AD257" s="45"/>
      <c r="AE257" s="236"/>
      <c r="AF257" s="236"/>
      <c r="AG257" s="61"/>
      <c r="AH257" s="61"/>
      <c r="AI257" s="61"/>
      <c r="AJ257" s="45"/>
      <c r="AK257" s="61"/>
    </row>
    <row r="258" spans="3:37" x14ac:dyDescent="0.2">
      <c r="C258" s="236"/>
      <c r="D258" s="30"/>
      <c r="E258" s="61"/>
      <c r="F258" s="45"/>
      <c r="G258" s="61"/>
      <c r="H258" s="236"/>
      <c r="I258" s="45"/>
      <c r="J258" s="45"/>
      <c r="K258" s="45"/>
      <c r="L258" s="45"/>
      <c r="M258" s="45"/>
      <c r="N258" s="236"/>
      <c r="O258" s="61"/>
      <c r="P258" s="61"/>
      <c r="Q258" s="61"/>
      <c r="R258" s="45"/>
      <c r="S258" s="61"/>
      <c r="T258" s="236"/>
      <c r="U258" s="45"/>
      <c r="V258" s="45"/>
      <c r="W258" s="45"/>
      <c r="X258" s="45"/>
      <c r="Y258" s="236"/>
      <c r="Z258" s="236"/>
      <c r="AA258" s="45"/>
      <c r="AB258" s="45"/>
      <c r="AC258" s="45"/>
      <c r="AD258" s="45"/>
      <c r="AE258" s="236"/>
      <c r="AF258" s="236"/>
      <c r="AG258" s="61"/>
      <c r="AH258" s="61"/>
      <c r="AI258" s="61"/>
      <c r="AJ258" s="45"/>
      <c r="AK258" s="61"/>
    </row>
    <row r="259" spans="3:37" x14ac:dyDescent="0.2">
      <c r="C259" s="236"/>
      <c r="D259" s="30"/>
      <c r="E259" s="61"/>
      <c r="F259" s="45"/>
      <c r="G259" s="61"/>
      <c r="H259" s="236"/>
      <c r="I259" s="45"/>
      <c r="J259" s="45"/>
      <c r="K259" s="45"/>
      <c r="L259" s="45"/>
      <c r="M259" s="45"/>
      <c r="N259" s="236"/>
      <c r="O259" s="61"/>
      <c r="P259" s="61"/>
      <c r="Q259" s="61"/>
      <c r="R259" s="45"/>
      <c r="S259" s="61"/>
      <c r="T259" s="236"/>
      <c r="U259" s="45"/>
      <c r="V259" s="45"/>
      <c r="W259" s="45"/>
      <c r="X259" s="45"/>
      <c r="Y259" s="236"/>
      <c r="Z259" s="236"/>
      <c r="AA259" s="45"/>
      <c r="AB259" s="45"/>
      <c r="AC259" s="45"/>
      <c r="AD259" s="45"/>
      <c r="AE259" s="236"/>
      <c r="AF259" s="236"/>
      <c r="AG259" s="61"/>
      <c r="AH259" s="61"/>
      <c r="AI259" s="61"/>
      <c r="AJ259" s="45"/>
      <c r="AK259" s="61"/>
    </row>
    <row r="260" spans="3:37" x14ac:dyDescent="0.2">
      <c r="C260" s="236"/>
      <c r="D260" s="30"/>
      <c r="E260" s="61"/>
      <c r="F260" s="45"/>
      <c r="G260" s="61"/>
      <c r="H260" s="236"/>
      <c r="I260" s="45"/>
      <c r="J260" s="45"/>
      <c r="K260" s="45"/>
      <c r="L260" s="45"/>
      <c r="M260" s="45"/>
      <c r="N260" s="236"/>
      <c r="O260" s="61"/>
      <c r="P260" s="61"/>
      <c r="Q260" s="61"/>
      <c r="R260" s="45"/>
      <c r="S260" s="61"/>
      <c r="T260" s="236"/>
      <c r="U260" s="45"/>
      <c r="V260" s="45"/>
      <c r="W260" s="45"/>
      <c r="X260" s="45"/>
      <c r="Y260" s="236"/>
      <c r="Z260" s="236"/>
      <c r="AA260" s="45"/>
      <c r="AB260" s="45"/>
      <c r="AC260" s="45"/>
      <c r="AD260" s="45"/>
      <c r="AE260" s="236"/>
      <c r="AF260" s="236"/>
      <c r="AG260" s="61"/>
      <c r="AH260" s="61"/>
      <c r="AI260" s="61"/>
      <c r="AJ260" s="45"/>
      <c r="AK260" s="61"/>
    </row>
    <row r="261" spans="3:37" x14ac:dyDescent="0.2">
      <c r="C261" s="236"/>
      <c r="D261" s="30"/>
      <c r="E261" s="61"/>
      <c r="F261" s="45"/>
      <c r="G261" s="61"/>
      <c r="H261" s="236"/>
      <c r="I261" s="45"/>
      <c r="J261" s="45"/>
      <c r="K261" s="45"/>
      <c r="L261" s="45"/>
      <c r="M261" s="45"/>
      <c r="N261" s="236"/>
      <c r="O261" s="61"/>
      <c r="P261" s="61"/>
      <c r="Q261" s="61"/>
      <c r="R261" s="45"/>
      <c r="S261" s="61"/>
      <c r="T261" s="236"/>
      <c r="U261" s="45"/>
      <c r="V261" s="45"/>
      <c r="W261" s="45"/>
      <c r="X261" s="45"/>
      <c r="Y261" s="236"/>
      <c r="Z261" s="236"/>
      <c r="AA261" s="45"/>
      <c r="AB261" s="45"/>
      <c r="AC261" s="45"/>
      <c r="AD261" s="45"/>
      <c r="AE261" s="236"/>
      <c r="AF261" s="236"/>
      <c r="AG261" s="61"/>
      <c r="AH261" s="61"/>
      <c r="AI261" s="61"/>
      <c r="AJ261" s="45"/>
      <c r="AK261" s="61"/>
    </row>
    <row r="262" spans="3:37" x14ac:dyDescent="0.2">
      <c r="C262" s="236"/>
      <c r="D262" s="30"/>
      <c r="E262" s="61"/>
      <c r="F262" s="45"/>
      <c r="G262" s="61"/>
      <c r="H262" s="236"/>
      <c r="I262" s="45"/>
      <c r="J262" s="45"/>
      <c r="K262" s="45"/>
      <c r="L262" s="45"/>
      <c r="M262" s="45"/>
      <c r="N262" s="236"/>
      <c r="O262" s="61"/>
      <c r="P262" s="61"/>
      <c r="Q262" s="61"/>
      <c r="R262" s="45"/>
      <c r="S262" s="61"/>
      <c r="T262" s="236"/>
      <c r="U262" s="45"/>
      <c r="V262" s="45"/>
      <c r="W262" s="45"/>
      <c r="X262" s="45"/>
      <c r="Y262" s="236"/>
      <c r="Z262" s="236"/>
      <c r="AA262" s="45"/>
      <c r="AB262" s="45"/>
      <c r="AC262" s="45"/>
      <c r="AD262" s="45"/>
      <c r="AE262" s="236"/>
      <c r="AF262" s="236"/>
      <c r="AG262" s="61"/>
      <c r="AH262" s="61"/>
      <c r="AI262" s="61"/>
      <c r="AJ262" s="45"/>
      <c r="AK262" s="61"/>
    </row>
    <row r="263" spans="3:37" x14ac:dyDescent="0.2">
      <c r="C263" s="236"/>
      <c r="D263" s="30"/>
      <c r="E263" s="61"/>
      <c r="F263" s="45"/>
      <c r="G263" s="61"/>
      <c r="H263" s="236"/>
      <c r="I263" s="45"/>
      <c r="J263" s="45"/>
      <c r="K263" s="45"/>
      <c r="L263" s="45"/>
      <c r="M263" s="45"/>
      <c r="N263" s="236"/>
      <c r="O263" s="61"/>
      <c r="P263" s="61"/>
      <c r="Q263" s="61"/>
      <c r="R263" s="45"/>
      <c r="S263" s="61"/>
      <c r="T263" s="236"/>
      <c r="U263" s="45"/>
      <c r="V263" s="45"/>
      <c r="W263" s="45"/>
      <c r="X263" s="45"/>
      <c r="Y263" s="236"/>
      <c r="Z263" s="236"/>
      <c r="AA263" s="45"/>
      <c r="AB263" s="45"/>
      <c r="AC263" s="45"/>
      <c r="AD263" s="45"/>
      <c r="AE263" s="236"/>
      <c r="AF263" s="236"/>
      <c r="AG263" s="61"/>
      <c r="AH263" s="61"/>
      <c r="AI263" s="61"/>
      <c r="AJ263" s="45"/>
      <c r="AK263" s="61"/>
    </row>
    <row r="264" spans="3:37" x14ac:dyDescent="0.2">
      <c r="C264" s="236"/>
      <c r="D264" s="30"/>
      <c r="E264" s="61"/>
      <c r="F264" s="45"/>
      <c r="G264" s="61"/>
      <c r="H264" s="236"/>
      <c r="I264" s="45"/>
      <c r="J264" s="45"/>
      <c r="K264" s="45"/>
      <c r="L264" s="45"/>
      <c r="M264" s="45"/>
      <c r="N264" s="236"/>
      <c r="O264" s="61"/>
      <c r="P264" s="61"/>
      <c r="Q264" s="61"/>
      <c r="R264" s="45"/>
      <c r="S264" s="61"/>
      <c r="T264" s="236"/>
      <c r="U264" s="45"/>
      <c r="V264" s="45"/>
      <c r="W264" s="45"/>
      <c r="X264" s="45"/>
      <c r="Y264" s="236"/>
      <c r="Z264" s="236"/>
      <c r="AA264" s="45"/>
      <c r="AB264" s="45"/>
      <c r="AC264" s="45"/>
      <c r="AD264" s="45"/>
      <c r="AE264" s="236"/>
      <c r="AF264" s="236"/>
      <c r="AG264" s="61"/>
      <c r="AH264" s="61"/>
      <c r="AI264" s="61"/>
      <c r="AJ264" s="45"/>
      <c r="AK264" s="61"/>
    </row>
    <row r="265" spans="3:37" x14ac:dyDescent="0.2">
      <c r="C265" s="236"/>
      <c r="D265" s="30"/>
      <c r="E265" s="61"/>
      <c r="F265" s="45"/>
      <c r="G265" s="61"/>
      <c r="H265" s="236"/>
      <c r="I265" s="45"/>
      <c r="J265" s="45"/>
      <c r="K265" s="45"/>
      <c r="L265" s="45"/>
      <c r="M265" s="45"/>
      <c r="N265" s="236"/>
      <c r="O265" s="61"/>
      <c r="P265" s="61"/>
      <c r="Q265" s="61"/>
      <c r="R265" s="45"/>
      <c r="S265" s="61"/>
      <c r="T265" s="236"/>
      <c r="U265" s="45"/>
      <c r="V265" s="45"/>
      <c r="W265" s="45"/>
      <c r="X265" s="45"/>
      <c r="Y265" s="236"/>
      <c r="Z265" s="236"/>
      <c r="AA265" s="45"/>
      <c r="AB265" s="45"/>
      <c r="AC265" s="45"/>
      <c r="AD265" s="45"/>
      <c r="AE265" s="236"/>
      <c r="AF265" s="236"/>
      <c r="AG265" s="61"/>
      <c r="AH265" s="61"/>
      <c r="AI265" s="61"/>
      <c r="AJ265" s="45"/>
      <c r="AK265" s="61"/>
    </row>
    <row r="266" spans="3:37" x14ac:dyDescent="0.2">
      <c r="C266" s="236"/>
      <c r="D266" s="30"/>
      <c r="E266" s="61"/>
      <c r="F266" s="45"/>
      <c r="G266" s="61"/>
      <c r="H266" s="236"/>
      <c r="I266" s="45"/>
      <c r="J266" s="45"/>
      <c r="K266" s="45"/>
      <c r="L266" s="45"/>
      <c r="M266" s="45"/>
      <c r="N266" s="236"/>
      <c r="O266" s="61"/>
      <c r="P266" s="61"/>
      <c r="Q266" s="61"/>
      <c r="R266" s="45"/>
      <c r="S266" s="61"/>
      <c r="T266" s="236"/>
      <c r="U266" s="45"/>
      <c r="V266" s="45"/>
      <c r="W266" s="45"/>
      <c r="X266" s="45"/>
      <c r="Y266" s="236"/>
      <c r="Z266" s="236"/>
      <c r="AA266" s="45"/>
      <c r="AB266" s="45"/>
      <c r="AC266" s="45"/>
      <c r="AD266" s="45"/>
      <c r="AE266" s="236"/>
      <c r="AF266" s="236"/>
      <c r="AG266" s="61"/>
      <c r="AH266" s="61"/>
      <c r="AI266" s="61"/>
      <c r="AJ266" s="45"/>
      <c r="AK266" s="61"/>
    </row>
    <row r="267" spans="3:37" x14ac:dyDescent="0.2">
      <c r="C267" s="236"/>
      <c r="D267" s="30"/>
      <c r="E267" s="61"/>
      <c r="F267" s="45"/>
      <c r="G267" s="61"/>
      <c r="H267" s="236"/>
      <c r="I267" s="45"/>
      <c r="J267" s="45"/>
      <c r="K267" s="45"/>
      <c r="L267" s="45"/>
      <c r="M267" s="45"/>
      <c r="N267" s="236"/>
      <c r="O267" s="61"/>
      <c r="P267" s="61"/>
      <c r="Q267" s="61"/>
      <c r="R267" s="45"/>
      <c r="S267" s="61"/>
      <c r="T267" s="236"/>
      <c r="U267" s="45"/>
      <c r="V267" s="45"/>
      <c r="W267" s="45"/>
      <c r="X267" s="45"/>
      <c r="Y267" s="236"/>
      <c r="Z267" s="236"/>
      <c r="AA267" s="45"/>
      <c r="AB267" s="45"/>
      <c r="AC267" s="45"/>
      <c r="AD267" s="45"/>
      <c r="AE267" s="236"/>
      <c r="AF267" s="236"/>
      <c r="AG267" s="61"/>
      <c r="AH267" s="61"/>
      <c r="AI267" s="61"/>
      <c r="AJ267" s="45"/>
      <c r="AK267" s="61"/>
    </row>
    <row r="268" spans="3:37" x14ac:dyDescent="0.2">
      <c r="C268" s="236"/>
      <c r="D268" s="30"/>
      <c r="E268" s="61"/>
      <c r="F268" s="45"/>
      <c r="G268" s="61"/>
      <c r="H268" s="236"/>
      <c r="I268" s="45"/>
      <c r="J268" s="45"/>
      <c r="K268" s="45"/>
      <c r="L268" s="45"/>
      <c r="M268" s="45"/>
      <c r="N268" s="236"/>
      <c r="O268" s="61"/>
      <c r="P268" s="61"/>
      <c r="Q268" s="61"/>
      <c r="R268" s="45"/>
      <c r="S268" s="61"/>
      <c r="T268" s="236"/>
      <c r="U268" s="45"/>
      <c r="V268" s="45"/>
      <c r="W268" s="45"/>
      <c r="X268" s="45"/>
      <c r="Y268" s="236"/>
      <c r="Z268" s="236"/>
      <c r="AA268" s="45"/>
      <c r="AB268" s="45"/>
      <c r="AC268" s="45"/>
      <c r="AD268" s="45"/>
      <c r="AE268" s="236"/>
      <c r="AF268" s="236"/>
      <c r="AG268" s="61"/>
      <c r="AH268" s="61"/>
      <c r="AI268" s="61"/>
      <c r="AJ268" s="45"/>
      <c r="AK268" s="61"/>
    </row>
    <row r="269" spans="3:37" x14ac:dyDescent="0.2">
      <c r="C269" s="236"/>
      <c r="D269" s="30"/>
      <c r="E269" s="61"/>
      <c r="F269" s="45"/>
      <c r="G269" s="61"/>
      <c r="H269" s="236"/>
      <c r="I269" s="45"/>
      <c r="J269" s="45"/>
      <c r="K269" s="45"/>
      <c r="L269" s="45"/>
      <c r="M269" s="45"/>
      <c r="N269" s="236"/>
      <c r="O269" s="61"/>
      <c r="P269" s="61"/>
      <c r="Q269" s="61"/>
      <c r="R269" s="45"/>
      <c r="S269" s="61"/>
      <c r="T269" s="236"/>
      <c r="U269" s="45"/>
      <c r="V269" s="45"/>
      <c r="W269" s="45"/>
      <c r="X269" s="45"/>
      <c r="Y269" s="236"/>
      <c r="Z269" s="236"/>
      <c r="AA269" s="45"/>
      <c r="AB269" s="45"/>
      <c r="AC269" s="45"/>
      <c r="AD269" s="45"/>
      <c r="AE269" s="236"/>
      <c r="AF269" s="236"/>
      <c r="AG269" s="61"/>
      <c r="AH269" s="61"/>
      <c r="AI269" s="61"/>
      <c r="AJ269" s="45"/>
      <c r="AK269" s="61"/>
    </row>
    <row r="270" spans="3:37" x14ac:dyDescent="0.2">
      <c r="C270" s="236"/>
      <c r="D270" s="30"/>
      <c r="E270" s="61"/>
      <c r="F270" s="45"/>
      <c r="G270" s="61"/>
      <c r="H270" s="236"/>
      <c r="I270" s="45"/>
      <c r="J270" s="45"/>
      <c r="K270" s="45"/>
      <c r="L270" s="45"/>
      <c r="M270" s="45"/>
      <c r="N270" s="236"/>
      <c r="O270" s="61"/>
      <c r="P270" s="61"/>
      <c r="Q270" s="61"/>
      <c r="R270" s="45"/>
      <c r="S270" s="61"/>
      <c r="T270" s="236"/>
      <c r="U270" s="45"/>
      <c r="V270" s="45"/>
      <c r="W270" s="45"/>
      <c r="X270" s="45"/>
      <c r="Y270" s="236"/>
      <c r="Z270" s="236"/>
      <c r="AA270" s="45"/>
      <c r="AB270" s="45"/>
      <c r="AC270" s="45"/>
      <c r="AD270" s="45"/>
      <c r="AE270" s="236"/>
      <c r="AF270" s="236"/>
      <c r="AG270" s="61"/>
      <c r="AH270" s="61"/>
      <c r="AI270" s="61"/>
      <c r="AJ270" s="45"/>
      <c r="AK270" s="61"/>
    </row>
    <row r="271" spans="3:37" x14ac:dyDescent="0.2">
      <c r="C271" s="236"/>
      <c r="D271" s="30"/>
      <c r="E271" s="61"/>
      <c r="F271" s="45"/>
      <c r="G271" s="61"/>
      <c r="H271" s="236"/>
      <c r="I271" s="45"/>
      <c r="J271" s="45"/>
      <c r="K271" s="45"/>
      <c r="L271" s="45"/>
      <c r="M271" s="45"/>
      <c r="N271" s="236"/>
      <c r="O271" s="61"/>
      <c r="P271" s="61"/>
      <c r="Q271" s="61"/>
      <c r="R271" s="45"/>
      <c r="S271" s="61"/>
      <c r="T271" s="236"/>
      <c r="U271" s="45"/>
      <c r="V271" s="45"/>
      <c r="W271" s="45"/>
      <c r="X271" s="45"/>
      <c r="Y271" s="236"/>
      <c r="Z271" s="236"/>
      <c r="AA271" s="45"/>
      <c r="AB271" s="45"/>
      <c r="AC271" s="45"/>
      <c r="AD271" s="45"/>
      <c r="AE271" s="236"/>
      <c r="AF271" s="236"/>
      <c r="AG271" s="61"/>
      <c r="AH271" s="61"/>
      <c r="AI271" s="61"/>
      <c r="AJ271" s="45"/>
      <c r="AK271" s="61"/>
    </row>
    <row r="272" spans="3:37" x14ac:dyDescent="0.2">
      <c r="C272" s="236"/>
      <c r="D272" s="30"/>
      <c r="E272" s="61"/>
      <c r="F272" s="45"/>
      <c r="G272" s="61"/>
      <c r="H272" s="236"/>
      <c r="I272" s="45"/>
      <c r="J272" s="45"/>
      <c r="K272" s="45"/>
      <c r="L272" s="45"/>
      <c r="M272" s="45"/>
      <c r="N272" s="236"/>
      <c r="O272" s="61"/>
      <c r="P272" s="61"/>
      <c r="Q272" s="61"/>
      <c r="R272" s="45"/>
      <c r="S272" s="61"/>
      <c r="T272" s="236"/>
      <c r="U272" s="45"/>
      <c r="V272" s="45"/>
      <c r="W272" s="45"/>
      <c r="X272" s="45"/>
      <c r="Y272" s="236"/>
      <c r="Z272" s="236"/>
      <c r="AA272" s="45"/>
      <c r="AB272" s="45"/>
      <c r="AC272" s="45"/>
      <c r="AD272" s="45"/>
      <c r="AE272" s="236"/>
      <c r="AF272" s="236"/>
      <c r="AG272" s="61"/>
      <c r="AH272" s="61"/>
      <c r="AI272" s="61"/>
      <c r="AJ272" s="45"/>
      <c r="AK272" s="61"/>
    </row>
  </sheetData>
  <mergeCells count="21">
    <mergeCell ref="A82:M82"/>
    <mergeCell ref="A83:M83"/>
    <mergeCell ref="A84:M84"/>
    <mergeCell ref="A76:M76"/>
    <mergeCell ref="A77:M77"/>
    <mergeCell ref="A78:M78"/>
    <mergeCell ref="A79:M79"/>
    <mergeCell ref="A80:M80"/>
    <mergeCell ref="A81:M81"/>
    <mergeCell ref="A70:M70"/>
    <mergeCell ref="A71:M71"/>
    <mergeCell ref="A72:M72"/>
    <mergeCell ref="A73:M73"/>
    <mergeCell ref="A74:M74"/>
    <mergeCell ref="A75:M75"/>
    <mergeCell ref="B1:G1"/>
    <mergeCell ref="H1:M1"/>
    <mergeCell ref="N1:S1"/>
    <mergeCell ref="T1:Y1"/>
    <mergeCell ref="Z1:AE1"/>
    <mergeCell ref="AF1:AK1"/>
  </mergeCells>
  <pageMargins left="0.23622047244094488" right="0.23622047244094488" top="0.74803149606299213" bottom="0.74803149606299213" header="0.31496062992125984" footer="0.31496062992125984"/>
  <pageSetup paperSize="8" scale="89" fitToHeight="0" orientation="landscape" r:id="rId1"/>
  <headerFooter alignWithMargins="0">
    <oddFooter>&amp;L&amp;"Times New Roman,Regular"&amp;9&amp;K01+000August 2018
&amp;F&amp;R&amp;"Times New Roman,Regular"&amp;9&amp;P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3833E83A0B4B45B802FCCD3D242E75" ma:contentTypeVersion="14" ma:contentTypeDescription="Create a new document." ma:contentTypeScope="" ma:versionID="743f7822c6baf3955c84f21da4fea9d8">
  <xsd:schema xmlns:xsd="http://www.w3.org/2001/XMLSchema" xmlns:xs="http://www.w3.org/2001/XMLSchema" xmlns:p="http://schemas.microsoft.com/office/2006/metadata/properties" xmlns:ns1="http://schemas.microsoft.com/sharepoint/v3" xmlns:ns3="6b789ed7-0f42-49bd-8a37-ca798a85fa77" xmlns:ns4="2d2d9671-420f-4895-b2d5-b58f11fa0aa1" targetNamespace="http://schemas.microsoft.com/office/2006/metadata/properties" ma:root="true" ma:fieldsID="2f60d01c2e43da367e8cf08daae7f150" ns1:_="" ns3:_="" ns4:_="">
    <xsd:import namespace="http://schemas.microsoft.com/sharepoint/v3"/>
    <xsd:import namespace="6b789ed7-0f42-49bd-8a37-ca798a85fa77"/>
    <xsd:import namespace="2d2d9671-420f-4895-b2d5-b58f11fa0aa1"/>
    <xsd:element name="properties">
      <xsd:complexType>
        <xsd:sequence>
          <xsd:element name="documentManagement">
            <xsd:complexType>
              <xsd:all>
                <xsd:element ref="ns3:SharedWithUsers" minOccurs="0"/>
                <xsd:element ref="ns1:IMAddress" minOccurs="0"/>
                <xsd:element ref="ns3: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MAddress" ma:index="9" nillable="true" ma:displayName="IM Address" ma:internalName="IMAddres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89ed7-0f42-49bd-8a37-ca798a85fa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internalName="SharingHintHash" ma:readOnly="true">
      <xsd:simpleType>
        <xsd:restriction base="dms:Text"/>
      </xsd:simple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2d9671-420f-4895-b2d5-b58f11fa0aa1"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ddres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F4D066-4B00-4B29-9F0E-A22FA5C57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789ed7-0f42-49bd-8a37-ca798a85fa77"/>
    <ds:schemaRef ds:uri="2d2d9671-420f-4895-b2d5-b58f11fa0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A63AE8-F570-4694-8594-11030217842E}">
  <ds:schemaRefs>
    <ds:schemaRef ds:uri="http://schemas.microsoft.com/office/2006/documentManagement/types"/>
    <ds:schemaRef ds:uri="http://purl.org/dc/elements/1.1/"/>
    <ds:schemaRef ds:uri="2d2d9671-420f-4895-b2d5-b58f11fa0aa1"/>
    <ds:schemaRef ds:uri="http://www.w3.org/XML/1998/namespace"/>
    <ds:schemaRef ds:uri="http://purl.org/dc/dcmitype/"/>
    <ds:schemaRef ds:uri="http://purl.org/dc/terms/"/>
    <ds:schemaRef ds:uri="http://schemas.microsoft.com/office/infopath/2007/PartnerControls"/>
    <ds:schemaRef ds:uri="http://schemas.microsoft.com/office/2006/metadata/properties"/>
    <ds:schemaRef ds:uri="http://schemas.openxmlformats.org/package/2006/metadata/core-properties"/>
    <ds:schemaRef ds:uri="6b789ed7-0f42-49bd-8a37-ca798a85fa77"/>
    <ds:schemaRef ds:uri="http://schemas.microsoft.com/sharepoint/v3"/>
  </ds:schemaRefs>
</ds:datastoreItem>
</file>

<file path=customXml/itemProps3.xml><?xml version="1.0" encoding="utf-8"?>
<ds:datastoreItem xmlns:ds="http://schemas.openxmlformats.org/officeDocument/2006/customXml" ds:itemID="{8F0455D8-4D3A-4020-BE7C-525C639492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REVISED TABLE (2)</vt:lpstr>
      <vt:lpstr>REVISED TABLE_no_details</vt:lpstr>
      <vt:lpstr>REVISED TABLE </vt:lpstr>
      <vt:lpstr>'REVISED TABLE '!Print_Area</vt:lpstr>
      <vt:lpstr>'REVISED TABLE (2)'!Print_Area</vt:lpstr>
      <vt:lpstr>'REVISED TABLE_no_details'!Print_Area</vt:lpstr>
      <vt:lpstr>'REVISED TABLE '!Print_Titles</vt:lpstr>
      <vt:lpstr>'REVISED TABLE (2)'!Print_Titles</vt:lpstr>
      <vt:lpstr>'REVISED TABLE_no_details'!Print_Titles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Juergen.HOHMANN@ec.europa.eu</dc:creator>
  <cp:lastModifiedBy>Cunha, Nuno Meira Simoes</cp:lastModifiedBy>
  <cp:lastPrinted>2020-02-13T10:08:45Z</cp:lastPrinted>
  <dcterms:created xsi:type="dcterms:W3CDTF">2000-04-10T10:46:44Z</dcterms:created>
  <dcterms:modified xsi:type="dcterms:W3CDTF">2020-02-28T07:08:22Z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0x010100C33833E83A0B4B45B802FCCD3D242E75</vt:lpwstr>
  </property>
</Properties>
</file>